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ARABINDA PARA NEW PRY/"/>
    </mc:Choice>
  </mc:AlternateContent>
  <xr:revisionPtr revIDLastSave="2" documentId="8_{16631A2D-1E62-4B24-AD2C-8A535554BAC0}" xr6:coauthVersionLast="47" xr6:coauthVersionMax="47" xr10:uidLastSave="{C8D69718-BCBD-42D3-A1A1-370F775FA04A}"/>
  <bookViews>
    <workbookView xWindow="0" yWindow="465"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<sst xmlns="http://schemas.openxmlformats.org/spreadsheetml/2006/main" count="467" uniqueCount="211">
  <si>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</si>
  <si>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</si>
  <si>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</si>
  <si>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</si>
  <si>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</si>
  <si>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</si>
  <si>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</si>
  <si>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</si>
  <si>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</si>
  <si>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</si>
  <si>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</si>
  <si>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</si>
  <si>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</si>
  <si>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</si>
  <si>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</si>
  <si>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</si>
  <si>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</si>
  <si>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</si>
  <si>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</si>
  <si>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</si>
  <si>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</si>
  <si>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</si>
  <si>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</si>
  <si>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</si>
  <si>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</si>
  <si>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</si>
  <si>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</si>
  <si>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</si>
  <si>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</si>
  <si>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</si>
  <si>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</si>
  <si>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</si>
  <si>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</si>
  <si>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</si>
  <si>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</si>
  <si>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</si>
  <si>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</si>
  <si>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</si>
  <si>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</si>
  <si>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</si>
  <si>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</si>
  <si>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</si>
  <si>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</si>
  <si>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</si>
  <si>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</si>
  <si>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</si>
  <si>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</si>
  <si>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</si>
  <si>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</si>
  <si>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</si>
  <si>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</si>
  <si>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</si>
  <si>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</si>
  <si>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</si>
  <si>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</si>
  <si>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</si>
  <si>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</si>
  <si>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</si>
  <si>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</si>
  <si>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</si>
  <si>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</si>
  <si>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</si>
  <si>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</si>
  <si>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</si>
  <si>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</si>
  <si>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</si>
  <si>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</si>
  <si>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</si>
  <si>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</si>
  <si>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</si>
  <si>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</si>
  <si>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</si>
  <si>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</si>
  <si>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</si>
  <si>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</si>
  <si>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</si>
  <si>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</si>
  <si>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</si>
  <si>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</si>
  <si>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</si>
  <si>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</si>
  <si>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</si>
  <si>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</si>
  <si>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</si>
  <si>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</si>
  <si>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</si>
  <si>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</si>
  <si>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</si>
  <si>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</si>
  <si>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</si>
  <si>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</si>
  <si>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</si>
  <si>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</si>
  <si>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</si>
  <si>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</si>
  <si>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</si>
  <si>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</si>
  <si>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</si>
  <si>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</si>
  <si>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</si>
  <si>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</si>
  <si>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</si>
  <si>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</si>
  <si>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</si>
  <si>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</si>
  <si>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</si>
  <si>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</si>
  <si>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</si>
  <si>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</si>
  <si>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</si>
  <si>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</si>
  <si>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</si>
  <si>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</si>
  <si>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</si>
  <si>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</si>
  <si>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</si>
  <si>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</si>
  <si>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</si>
  <si>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</si>
  <si>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</si>
  <si>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</si>
  <si>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</si>
  <si>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</si>
  <si>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</si>
  <si>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</si>
  <si>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</si>
  <si>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</si>
  <si>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</si>
  <si>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</si>
  <si>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</si>
  <si>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</si>
  <si>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</si>
  <si>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</si>
  <si>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</si>
  <si>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</si>
  <si>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</si>
  <si>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</si>
  <si>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</si>
  <si>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</si>
  <si>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</si>
  <si>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</si>
  <si>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</si>
  <si>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</si>
  <si>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</si>
  <si>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</si>
  <si>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</si>
  <si>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</si>
  <si>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</si>
  <si>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</si>
  <si>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</si>
  <si>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</si>
  <si>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</si>
  <si>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</si>
  <si>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</si>
  <si>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</si>
  <si>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</si>
  <si>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</si>
  <si>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</si>
  <si>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</si>
  <si>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</si>
  <si>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</si>
  <si>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</si>
  <si>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</si>
  <si>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</si>
  <si>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</si>
  <si>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</si>
  <si>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</si>
  <si>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</si>
  <si>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</si>
  <si>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</si>
  <si>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</si>
  <si>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</si>
  <si>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</si>
  <si>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</si>
  <si>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</si>
  <si>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</si>
  <si>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</si>
  <si>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</si>
  <si>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</si>
  <si>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</si>
  <si>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</si>
  <si>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</si>
  <si>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</si>
  <si>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</si>
  <si>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</si>
  <si>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</si>
  <si>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</si>
  <si>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</si>
  <si>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</si>
  <si>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</si>
  <si>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</si>
  <si>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</si>
  <si>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</si>
  <si>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</si>
  <si>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</si>
  <si>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</si>
  <si>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</si>
  <si>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</si>
  <si>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</si>
  <si>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</si>
  <si>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</si>
  <si>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</si>
  <si>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</si>
  <si>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</si>
  <si>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</si>
  <si>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</si>
  <si>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</si>
  <si>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</si>
  <si>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</si>
  <si>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</si>
  <si>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ARABINDA PARA NEW PRY. SCHOOL
WARD NO. - 13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</si>
</sst>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quotePrefix="1"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xf>
    <xf numFmtId="0" fontId="6" fillId="0" borderId="1" xfId="0" applyFont="1" applyBorder="1" applyAlignment="1">
      <alignment horizontal="left" vertical="top"/>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2" fillId="0" borderId="1" xfId="0" applyFont="1" applyBorder="1" applyAlignment="1">
      <alignment horizontal="left" vertical="top"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9" fillId="0" borderId="1" xfId="0" applyFont="1" applyBorder="1" applyAlignment="1">
      <alignment horizontal="left" vertical="top" wrapText="1"/>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9" fillId="0" borderId="1" xfId="0" applyFont="1" applyBorder="1" applyAlignment="1">
      <alignment horizontal="left" vertical="center" wrapText="1"/>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2" fontId="6" fillId="0" borderId="1" xfId="0" applyNumberFormat="1"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A3" sqref="A3:L3"/>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66" t="s">
        <v>210</v>
      </c>
      <c r="B1" s="167"/>
      <c r="C1" s="167"/>
      <c r="D1" s="167"/>
      <c r="E1" s="167"/>
      <c r="F1" s="167"/>
      <c r="G1" s="167"/>
      <c r="H1" s="167"/>
      <c r="I1" s="167"/>
      <c r="J1" s="167"/>
      <c r="K1" s="167"/>
      <c r="L1" s="168"/>
    </row>
    <row r="2" spans="1:13" ht="18.75" customHeight="1" x14ac:dyDescent="0.25">
      <c r="A2" s="170" t="s">
        <v>196</v>
      </c>
      <c r="B2" s="171"/>
      <c r="C2" s="171"/>
      <c r="D2" s="171"/>
      <c r="E2" s="171"/>
      <c r="F2" s="171"/>
      <c r="G2" s="171"/>
      <c r="H2" s="171"/>
      <c r="I2" s="171"/>
      <c r="J2" s="171"/>
      <c r="K2" s="171"/>
      <c r="L2" s="172"/>
    </row>
    <row r="3" spans="1:13" ht="18.75" customHeight="1" x14ac:dyDescent="0.25">
      <c r="A3" s="170" t="s">
        <v>36</v>
      </c>
      <c r="B3" s="171"/>
      <c r="C3" s="171"/>
      <c r="D3" s="171"/>
      <c r="E3" s="171"/>
      <c r="F3" s="171"/>
      <c r="G3" s="171"/>
      <c r="H3" s="171"/>
      <c r="I3" s="171"/>
      <c r="J3" s="171"/>
      <c r="K3" s="171"/>
      <c r="L3" s="172"/>
    </row>
    <row r="4" spans="1:13" ht="29.25" customHeight="1" x14ac:dyDescent="0.25">
      <c r="A4" s="14" t="s">
        <v>0</v>
      </c>
      <c r="B4" s="169" t="s">
        <v>5</v>
      </c>
      <c r="C4" s="169"/>
      <c r="D4" s="169"/>
      <c r="E4" s="169"/>
      <c r="F4" s="169"/>
      <c r="G4" s="169"/>
      <c r="H4" s="169"/>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45" t="s">
        <v>200</v>
      </c>
      <c r="C6" s="145"/>
      <c r="D6" s="145"/>
      <c r="E6" s="145"/>
      <c r="F6" s="145"/>
      <c r="G6" s="145"/>
      <c r="H6" s="145"/>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45" t="s">
        <v>199</v>
      </c>
      <c r="C12" s="145"/>
      <c r="D12" s="145"/>
      <c r="E12" s="145"/>
      <c r="F12" s="145"/>
      <c r="G12" s="145"/>
      <c r="H12" s="145"/>
      <c r="I12" s="26">
        <v>5.18</v>
      </c>
      <c r="J12" s="26">
        <v>379</v>
      </c>
      <c r="K12" s="27" t="s">
        <v>7</v>
      </c>
      <c r="L12" s="26">
        <f>ROUND(J12*I12,2)</f>
        <v>1963.22</v>
      </c>
      <c r="M12" s="1" t="s">
        <v>34</v>
      </c>
    </row>
    <row r="13" spans="1:13" ht="14.25" customHeight="1" x14ac:dyDescent="0.25">
      <c r="A13" s="16"/>
      <c r="B13" s="160" t="s">
        <v>37</v>
      </c>
      <c r="C13" s="160"/>
      <c r="D13" s="160"/>
      <c r="E13" s="33">
        <v>0.67</v>
      </c>
      <c r="F13" s="33">
        <v>7.77</v>
      </c>
      <c r="G13" s="33"/>
      <c r="H13" s="34">
        <v>5.18</v>
      </c>
      <c r="I13" s="26"/>
      <c r="J13" s="26"/>
      <c r="K13" s="27"/>
      <c r="L13" s="26"/>
    </row>
    <row r="14" spans="1:13" ht="54" customHeight="1" x14ac:dyDescent="0.25">
      <c r="A14" s="16">
        <v>3</v>
      </c>
      <c r="B14" s="145" t="s">
        <v>201</v>
      </c>
      <c r="C14" s="145"/>
      <c r="D14" s="145"/>
      <c r="E14" s="145"/>
      <c r="F14" s="145"/>
      <c r="G14" s="145"/>
      <c r="H14" s="145"/>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45" t="s">
        <v>203</v>
      </c>
      <c r="C21" s="145"/>
      <c r="D21" s="145"/>
      <c r="E21" s="145"/>
      <c r="F21" s="145"/>
      <c r="G21" s="145"/>
      <c r="H21" s="145"/>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45" t="s">
        <v>202</v>
      </c>
      <c r="C26" s="145"/>
      <c r="D26" s="145"/>
      <c r="E26" s="145"/>
      <c r="F26" s="145"/>
      <c r="G26" s="145"/>
      <c r="H26" s="145"/>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45" t="s">
        <v>194</v>
      </c>
      <c r="C31" s="145"/>
      <c r="D31" s="145"/>
      <c r="E31" s="145"/>
      <c r="F31" s="145"/>
      <c r="G31" s="145"/>
      <c r="H31" s="145"/>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45" t="s">
        <v>43</v>
      </c>
      <c r="C33" s="36">
        <v>4</v>
      </c>
      <c r="D33" s="36">
        <v>1</v>
      </c>
      <c r="E33" s="173">
        <v>0.8</v>
      </c>
      <c r="F33" s="173"/>
      <c r="G33" s="38">
        <v>0.2</v>
      </c>
      <c r="H33" s="36">
        <v>0.64</v>
      </c>
      <c r="I33" s="26"/>
      <c r="J33" s="26"/>
      <c r="K33" s="27"/>
      <c r="L33" s="26"/>
    </row>
    <row r="34" spans="1:12" ht="12" customHeight="1" x14ac:dyDescent="0.25">
      <c r="A34" s="16"/>
      <c r="B34" s="145"/>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49">
        <v>7</v>
      </c>
      <c r="B52" s="150" t="s">
        <v>195</v>
      </c>
      <c r="C52" s="150"/>
      <c r="D52" s="150"/>
      <c r="E52" s="150"/>
      <c r="F52" s="150"/>
      <c r="G52" s="150"/>
      <c r="H52" s="150"/>
      <c r="I52" s="26">
        <f>H63</f>
        <v>4.42</v>
      </c>
      <c r="J52" s="26">
        <v>194</v>
      </c>
      <c r="K52" s="27" t="s">
        <v>184</v>
      </c>
      <c r="L52" s="26">
        <f>ROUND(J52*I52,2)</f>
        <v>857.48</v>
      </c>
      <c r="M52" s="1" t="s">
        <v>34</v>
      </c>
    </row>
    <row r="53" spans="1:13" ht="12.75" hidden="1" customHeight="1" x14ac:dyDescent="0.25">
      <c r="A53" s="149"/>
      <c r="B53" s="150"/>
      <c r="C53" s="150"/>
      <c r="D53" s="150"/>
      <c r="E53" s="150"/>
      <c r="F53" s="150"/>
      <c r="G53" s="150"/>
      <c r="H53" s="150"/>
      <c r="I53" s="45"/>
      <c r="J53" s="45"/>
      <c r="K53" s="46"/>
      <c r="L53" s="45"/>
    </row>
    <row r="54" spans="1:13" ht="12.75" hidden="1" customHeight="1" x14ac:dyDescent="0.25">
      <c r="A54" s="149"/>
      <c r="B54" s="150"/>
      <c r="C54" s="150"/>
      <c r="D54" s="150"/>
      <c r="E54" s="150"/>
      <c r="F54" s="150"/>
      <c r="G54" s="150"/>
      <c r="H54" s="150"/>
      <c r="I54" s="45"/>
      <c r="J54" s="45"/>
      <c r="K54" s="46"/>
      <c r="L54" s="45"/>
    </row>
    <row r="55" spans="1:13" ht="12.75" hidden="1" customHeight="1" x14ac:dyDescent="0.25">
      <c r="A55" s="149"/>
      <c r="B55" s="150"/>
      <c r="C55" s="150"/>
      <c r="D55" s="150"/>
      <c r="E55" s="150"/>
      <c r="F55" s="150"/>
      <c r="G55" s="150"/>
      <c r="H55" s="150"/>
      <c r="I55" s="45"/>
      <c r="J55" s="45"/>
      <c r="K55" s="46"/>
      <c r="L55" s="45"/>
    </row>
    <row r="56" spans="1:13" ht="20.25" hidden="1" customHeight="1" x14ac:dyDescent="0.25">
      <c r="A56" s="149"/>
      <c r="B56" s="150"/>
      <c r="C56" s="150"/>
      <c r="D56" s="150"/>
      <c r="E56" s="150"/>
      <c r="F56" s="150"/>
      <c r="G56" s="150"/>
      <c r="H56" s="150"/>
      <c r="I56" s="47"/>
      <c r="J56" s="47"/>
      <c r="K56" s="48"/>
      <c r="L56" s="49"/>
    </row>
    <row r="57" spans="1:13" ht="12.75" hidden="1" customHeight="1" x14ac:dyDescent="0.25">
      <c r="A57" s="149"/>
      <c r="B57" s="150"/>
      <c r="C57" s="150"/>
      <c r="D57" s="150"/>
      <c r="E57" s="150"/>
      <c r="F57" s="150"/>
      <c r="G57" s="150"/>
      <c r="H57" s="150"/>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0" t="s">
        <v>53</v>
      </c>
      <c r="C64" s="150"/>
      <c r="D64" s="150"/>
      <c r="E64" s="150"/>
      <c r="F64" s="150"/>
      <c r="G64" s="150"/>
      <c r="H64" s="150"/>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55">
        <v>9</v>
      </c>
      <c r="B73" s="152" t="s">
        <v>58</v>
      </c>
      <c r="C73" s="152"/>
      <c r="D73" s="152"/>
      <c r="E73" s="152"/>
      <c r="F73" s="152"/>
      <c r="G73" s="152"/>
      <c r="H73" s="152"/>
      <c r="I73" s="26">
        <f>H75</f>
        <v>13.73</v>
      </c>
      <c r="J73" s="26">
        <v>24</v>
      </c>
      <c r="K73" s="27" t="s">
        <v>184</v>
      </c>
      <c r="L73" s="26">
        <f>ROUND(J73*I73,2)</f>
        <v>329.52</v>
      </c>
    </row>
    <row r="74" spans="1:13" ht="14.25" customHeight="1" x14ac:dyDescent="0.25">
      <c r="A74" s="155"/>
      <c r="B74" s="152"/>
      <c r="C74" s="152"/>
      <c r="D74" s="152"/>
      <c r="E74" s="152"/>
      <c r="F74" s="152"/>
      <c r="G74" s="152"/>
      <c r="H74" s="152"/>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53" t="s">
        <v>204</v>
      </c>
      <c r="C76" s="153"/>
      <c r="D76" s="153"/>
      <c r="E76" s="153"/>
      <c r="F76" s="153"/>
      <c r="G76" s="153"/>
      <c r="H76" s="153"/>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54" t="s">
        <v>205</v>
      </c>
      <c r="C86" s="154"/>
      <c r="D86" s="154"/>
      <c r="E86" s="154"/>
      <c r="F86" s="154"/>
      <c r="G86" s="154"/>
      <c r="H86" s="154"/>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1" t="s">
        <v>72</v>
      </c>
      <c r="C105" s="151"/>
      <c r="D105" s="151"/>
      <c r="E105" s="151"/>
      <c r="F105" s="151"/>
      <c r="G105" s="151"/>
      <c r="H105" s="151"/>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48" t="s">
        <v>73</v>
      </c>
      <c r="C107" s="148"/>
      <c r="D107" s="148"/>
      <c r="E107" s="148"/>
      <c r="F107" s="148"/>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45" t="s">
        <v>75</v>
      </c>
      <c r="C109" s="145"/>
      <c r="D109" s="145"/>
      <c r="E109" s="145"/>
      <c r="F109" s="145"/>
      <c r="G109" s="145"/>
      <c r="H109" s="145"/>
      <c r="I109" s="26">
        <v>4.2</v>
      </c>
      <c r="J109" s="26">
        <v>3773</v>
      </c>
      <c r="K109" s="27" t="s">
        <v>184</v>
      </c>
      <c r="L109" s="26">
        <f>ROUND(J109*I109,2)</f>
        <v>15846.6</v>
      </c>
      <c r="M109" s="1" t="s">
        <v>34</v>
      </c>
    </row>
    <row r="110" spans="1:13" ht="41.25" customHeight="1" x14ac:dyDescent="0.25">
      <c r="A110" s="16">
        <v>15</v>
      </c>
      <c r="B110" s="145" t="s">
        <v>76</v>
      </c>
      <c r="C110" s="145"/>
      <c r="D110" s="145"/>
      <c r="E110" s="145"/>
      <c r="F110" s="145"/>
      <c r="G110" s="145"/>
      <c r="H110" s="145"/>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45" t="s">
        <v>80</v>
      </c>
      <c r="C121" s="145"/>
      <c r="D121" s="145"/>
      <c r="E121" s="145"/>
      <c r="F121" s="145"/>
      <c r="G121" s="145"/>
      <c r="H121" s="145"/>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60" t="s">
        <v>84</v>
      </c>
      <c r="C130" s="160"/>
      <c r="D130" s="160"/>
      <c r="E130" s="160"/>
      <c r="F130" s="160"/>
      <c r="G130" s="160"/>
      <c r="H130" s="160"/>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45" t="s">
        <v>92</v>
      </c>
      <c r="C149" s="145"/>
      <c r="D149" s="145"/>
      <c r="E149" s="145"/>
      <c r="F149" s="145"/>
      <c r="G149" s="145"/>
      <c r="H149" s="145"/>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31">
        <v>5.22</v>
      </c>
      <c r="G168" s="131"/>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30" t="s">
        <v>99</v>
      </c>
      <c r="C170" s="132"/>
      <c r="D170" s="132"/>
      <c r="E170" s="132"/>
      <c r="F170" s="132"/>
      <c r="G170" s="132"/>
      <c r="H170" s="132"/>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33"/>
      <c r="J171" s="133"/>
      <c r="K171" s="134"/>
      <c r="L171" s="133"/>
    </row>
    <row r="172" spans="1:13" ht="13.5" customHeight="1" x14ac:dyDescent="0.25">
      <c r="A172" s="16"/>
      <c r="B172" s="98" t="s">
        <v>100</v>
      </c>
      <c r="C172" s="36">
        <v>1</v>
      </c>
      <c r="D172" s="36">
        <v>1</v>
      </c>
      <c r="E172" s="38">
        <v>4.0999999999999996</v>
      </c>
      <c r="F172" s="54"/>
      <c r="G172" s="36">
        <v>2.33</v>
      </c>
      <c r="H172" s="36">
        <v>9.5500000000000007</v>
      </c>
      <c r="I172" s="133"/>
      <c r="J172" s="133"/>
      <c r="K172" s="134"/>
      <c r="L172" s="133"/>
    </row>
    <row r="173" spans="1:13" ht="13.5" customHeight="1" x14ac:dyDescent="0.25">
      <c r="A173" s="16"/>
      <c r="B173" s="44"/>
      <c r="C173" s="44"/>
      <c r="D173" s="44"/>
      <c r="E173" s="44"/>
      <c r="F173" s="44"/>
      <c r="G173" s="44"/>
      <c r="H173" s="36">
        <v>10.23</v>
      </c>
      <c r="I173" s="133"/>
      <c r="J173" s="133"/>
      <c r="K173" s="134"/>
      <c r="L173" s="133"/>
    </row>
    <row r="174" spans="1:13" ht="35.25" customHeight="1" x14ac:dyDescent="0.25">
      <c r="A174" s="16">
        <v>20</v>
      </c>
      <c r="B174" s="139" t="s">
        <v>101</v>
      </c>
      <c r="C174" s="139"/>
      <c r="D174" s="139"/>
      <c r="E174" s="139"/>
      <c r="F174" s="139"/>
      <c r="G174" s="139"/>
      <c r="H174" s="139"/>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56" t="s">
        <v>102</v>
      </c>
      <c r="C176" s="157"/>
      <c r="D176" s="157"/>
      <c r="E176" s="157"/>
      <c r="F176" s="157"/>
      <c r="G176" s="157"/>
      <c r="H176" s="157"/>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56" t="s">
        <v>103</v>
      </c>
      <c r="C178" s="157"/>
      <c r="D178" s="157"/>
      <c r="E178" s="157"/>
      <c r="F178" s="157"/>
      <c r="G178" s="157"/>
      <c r="H178" s="157"/>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40" t="s">
        <v>187</v>
      </c>
      <c r="C180" s="141"/>
      <c r="D180" s="141"/>
      <c r="E180" s="141"/>
      <c r="F180" s="141"/>
      <c r="G180" s="141"/>
      <c r="H180" s="141"/>
      <c r="I180" s="26">
        <v>2</v>
      </c>
      <c r="J180" s="26">
        <v>84</v>
      </c>
      <c r="K180" s="27" t="s">
        <v>188</v>
      </c>
      <c r="L180" s="26">
        <f>ROUND(J180*I180,2)</f>
        <v>168</v>
      </c>
    </row>
    <row r="181" spans="1:14" ht="33.75" customHeight="1" x14ac:dyDescent="0.25">
      <c r="A181" s="15">
        <v>24</v>
      </c>
      <c r="B181" s="139" t="s">
        <v>104</v>
      </c>
      <c r="C181" s="139"/>
      <c r="D181" s="139"/>
      <c r="E181" s="139"/>
      <c r="F181" s="139"/>
      <c r="G181" s="139"/>
      <c r="H181" s="139"/>
      <c r="I181" s="26">
        <v>6</v>
      </c>
      <c r="J181" s="26">
        <v>66</v>
      </c>
      <c r="K181" s="27" t="s">
        <v>188</v>
      </c>
      <c r="L181" s="26">
        <f>ROUND(J181*I181,2)</f>
        <v>396</v>
      </c>
      <c r="M181" s="1" t="s">
        <v>34</v>
      </c>
    </row>
    <row r="182" spans="1:14" s="4" customFormat="1" ht="39.75" customHeight="1" x14ac:dyDescent="0.25">
      <c r="A182" s="22">
        <v>25</v>
      </c>
      <c r="B182" s="139" t="s">
        <v>105</v>
      </c>
      <c r="C182" s="142"/>
      <c r="D182" s="142"/>
      <c r="E182" s="142"/>
      <c r="F182" s="142"/>
      <c r="G182" s="142"/>
      <c r="H182" s="142"/>
      <c r="I182" s="26">
        <v>4</v>
      </c>
      <c r="J182" s="26">
        <v>87</v>
      </c>
      <c r="K182" s="27" t="s">
        <v>188</v>
      </c>
      <c r="L182" s="26">
        <f t="shared" ref="L182:L184" si="0">ROUND(J182*I182,2)</f>
        <v>348</v>
      </c>
    </row>
    <row r="183" spans="1:14" ht="50.25" customHeight="1" x14ac:dyDescent="0.25">
      <c r="A183" s="15">
        <v>26</v>
      </c>
      <c r="B183" s="158" t="s">
        <v>206</v>
      </c>
      <c r="C183" s="159"/>
      <c r="D183" s="159"/>
      <c r="E183" s="159"/>
      <c r="F183" s="159"/>
      <c r="G183" s="159"/>
      <c r="H183" s="159"/>
      <c r="I183" s="26">
        <v>2</v>
      </c>
      <c r="J183" s="26">
        <v>159</v>
      </c>
      <c r="K183" s="27" t="s">
        <v>188</v>
      </c>
      <c r="L183" s="26">
        <f t="shared" si="0"/>
        <v>318</v>
      </c>
      <c r="M183" s="1" t="s">
        <v>34</v>
      </c>
    </row>
    <row r="184" spans="1:14" ht="64.5" customHeight="1" x14ac:dyDescent="0.25">
      <c r="A184" s="15">
        <v>27</v>
      </c>
      <c r="B184" s="143" t="s">
        <v>106</v>
      </c>
      <c r="C184" s="144"/>
      <c r="D184" s="144"/>
      <c r="E184" s="144"/>
      <c r="F184" s="144"/>
      <c r="G184" s="144"/>
      <c r="H184" s="14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45" t="s">
        <v>107</v>
      </c>
      <c r="C191" s="145"/>
      <c r="D191" s="145"/>
      <c r="E191" s="145"/>
      <c r="F191" s="145"/>
      <c r="G191" s="145"/>
      <c r="H191" s="145"/>
      <c r="I191" s="26">
        <f>H192</f>
        <v>85.83</v>
      </c>
      <c r="J191" s="26">
        <v>122</v>
      </c>
      <c r="K191" s="27" t="s">
        <v>184</v>
      </c>
      <c r="L191" s="26">
        <f t="shared" ref="L191" si="1">ROUND(J191*I191,2)</f>
        <v>10471.26</v>
      </c>
    </row>
    <row r="192" spans="1:14" ht="16.5" customHeight="1" x14ac:dyDescent="0.2">
      <c r="A192" s="16"/>
      <c r="B192" s="146" t="s">
        <v>108</v>
      </c>
      <c r="C192" s="146"/>
      <c r="D192" s="146"/>
      <c r="E192" s="101">
        <v>84.81</v>
      </c>
      <c r="F192" s="101">
        <v>10.23</v>
      </c>
      <c r="G192" s="101">
        <v>9.2100000000000009</v>
      </c>
      <c r="H192" s="101">
        <v>85.83</v>
      </c>
      <c r="I192" s="26"/>
      <c r="J192" s="26"/>
      <c r="K192" s="27"/>
      <c r="L192" s="26"/>
      <c r="M192" s="1" t="s">
        <v>34</v>
      </c>
    </row>
    <row r="193" spans="1:13" ht="67.5" customHeight="1" x14ac:dyDescent="0.25">
      <c r="A193" s="16">
        <v>29</v>
      </c>
      <c r="B193" s="145" t="s">
        <v>109</v>
      </c>
      <c r="C193" s="145"/>
      <c r="D193" s="145"/>
      <c r="E193" s="145"/>
      <c r="F193" s="145"/>
      <c r="G193" s="145"/>
      <c r="H193" s="145"/>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47" t="s">
        <v>112</v>
      </c>
      <c r="C196" s="100"/>
      <c r="D196" s="99">
        <v>2</v>
      </c>
      <c r="E196" s="99">
        <v>1</v>
      </c>
      <c r="F196" s="99">
        <v>1.6</v>
      </c>
      <c r="G196" s="99">
        <v>0.78</v>
      </c>
      <c r="H196" s="103">
        <v>2.5</v>
      </c>
      <c r="I196" s="104"/>
      <c r="J196" s="104"/>
      <c r="K196" s="105"/>
      <c r="L196" s="26"/>
      <c r="M196" s="1" t="s">
        <v>34</v>
      </c>
    </row>
    <row r="197" spans="1:13" ht="15.75" customHeight="1" x14ac:dyDescent="0.25">
      <c r="A197" s="23"/>
      <c r="B197" s="147"/>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45" t="s">
        <v>113</v>
      </c>
      <c r="C201" s="145"/>
      <c r="D201" s="145"/>
      <c r="E201" s="145"/>
      <c r="F201" s="145"/>
      <c r="G201" s="145"/>
      <c r="H201" s="145"/>
      <c r="I201" s="26">
        <v>29.15</v>
      </c>
      <c r="J201" s="26">
        <v>49</v>
      </c>
      <c r="K201" s="27" t="s">
        <v>184</v>
      </c>
      <c r="L201" s="26">
        <f t="shared" ref="L201" si="3">ROUND(J201*I201,2)</f>
        <v>1428.35</v>
      </c>
      <c r="M201" s="1" t="s">
        <v>34</v>
      </c>
    </row>
    <row r="202" spans="1:13" ht="86.25" customHeight="1" x14ac:dyDescent="0.25">
      <c r="A202" s="23">
        <v>31</v>
      </c>
      <c r="B202" s="161" t="s">
        <v>114</v>
      </c>
      <c r="C202" s="161"/>
      <c r="D202" s="161"/>
      <c r="E202" s="161"/>
      <c r="F202" s="161"/>
      <c r="G202" s="161"/>
      <c r="H202" s="16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45" t="s">
        <v>119</v>
      </c>
      <c r="C217" s="145"/>
      <c r="D217" s="145"/>
      <c r="E217" s="145"/>
      <c r="F217" s="145"/>
      <c r="G217" s="145"/>
      <c r="H217" s="145"/>
      <c r="I217" s="26">
        <v>61.58</v>
      </c>
      <c r="J217" s="26">
        <v>67</v>
      </c>
      <c r="K217" s="27" t="s">
        <v>184</v>
      </c>
      <c r="L217" s="26">
        <f t="shared" ref="L217" si="5">ROUND(J217*I217,2)</f>
        <v>4125.8599999999997</v>
      </c>
      <c r="M217" s="1" t="s">
        <v>34</v>
      </c>
    </row>
    <row r="218" spans="1:13" ht="42.75" customHeight="1" x14ac:dyDescent="0.25">
      <c r="A218" s="23">
        <v>33</v>
      </c>
      <c r="B218" s="145" t="s">
        <v>120</v>
      </c>
      <c r="C218" s="145"/>
      <c r="D218" s="145"/>
      <c r="E218" s="145"/>
      <c r="F218" s="145"/>
      <c r="G218" s="145"/>
      <c r="H218" s="145"/>
      <c r="I218" s="26">
        <v>9.2100000000000009</v>
      </c>
      <c r="J218" s="26">
        <v>38</v>
      </c>
      <c r="K218" s="27" t="s">
        <v>184</v>
      </c>
      <c r="L218" s="26">
        <f t="shared" ref="L218" si="6">ROUND(J218*I218,2)</f>
        <v>349.98</v>
      </c>
      <c r="M218" s="1" t="s">
        <v>34</v>
      </c>
    </row>
    <row r="219" spans="1:13" ht="106.5" customHeight="1" x14ac:dyDescent="0.25">
      <c r="A219" s="23">
        <v>34</v>
      </c>
      <c r="B219" s="165" t="s">
        <v>121</v>
      </c>
      <c r="C219" s="165"/>
      <c r="D219" s="165"/>
      <c r="E219" s="165"/>
      <c r="F219" s="165"/>
      <c r="G219" s="165"/>
      <c r="H219" s="165"/>
      <c r="I219" s="26">
        <v>9.2100000000000009</v>
      </c>
      <c r="J219" s="26">
        <v>78</v>
      </c>
      <c r="K219" s="27" t="s">
        <v>184</v>
      </c>
      <c r="L219" s="26">
        <f t="shared" ref="L219" si="7">ROUND(J219*I219,2)</f>
        <v>718.38</v>
      </c>
      <c r="M219" s="1" t="s">
        <v>34</v>
      </c>
    </row>
    <row r="220" spans="1:13" ht="66" customHeight="1" x14ac:dyDescent="0.25">
      <c r="A220" s="23">
        <v>35</v>
      </c>
      <c r="B220" s="145" t="s">
        <v>122</v>
      </c>
      <c r="C220" s="145"/>
      <c r="D220" s="145"/>
      <c r="E220" s="145"/>
      <c r="F220" s="145"/>
      <c r="G220" s="145"/>
      <c r="H220" s="145"/>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35"/>
      <c r="J221" s="137"/>
      <c r="K221" s="138"/>
      <c r="L221" s="135"/>
      <c r="M221" s="1" t="s">
        <v>34</v>
      </c>
    </row>
    <row r="222" spans="1:13" ht="21.75" customHeight="1" x14ac:dyDescent="0.25">
      <c r="A222" s="23"/>
      <c r="B222" s="113" t="s">
        <v>83</v>
      </c>
      <c r="C222" s="110">
        <v>3</v>
      </c>
      <c r="D222" s="111">
        <v>1</v>
      </c>
      <c r="E222" s="110">
        <v>0.45</v>
      </c>
      <c r="F222" s="44"/>
      <c r="G222" s="112">
        <v>0.6</v>
      </c>
      <c r="H222" s="110">
        <v>0.81</v>
      </c>
      <c r="I222" s="135"/>
      <c r="J222" s="137"/>
      <c r="K222" s="138"/>
      <c r="L222" s="135"/>
      <c r="M222" s="1" t="s">
        <v>34</v>
      </c>
    </row>
    <row r="223" spans="1:13" ht="18" customHeight="1" x14ac:dyDescent="0.25">
      <c r="A223" s="23"/>
      <c r="B223" s="44"/>
      <c r="C223" s="44"/>
      <c r="D223" s="44"/>
      <c r="E223" s="44"/>
      <c r="F223" s="44"/>
      <c r="G223" s="44"/>
      <c r="H223" s="110">
        <v>2.97</v>
      </c>
      <c r="I223" s="135"/>
      <c r="J223" s="137"/>
      <c r="K223" s="138"/>
      <c r="L223" s="135"/>
      <c r="M223" s="1" t="s">
        <v>34</v>
      </c>
    </row>
    <row r="224" spans="1:13" ht="18.75" customHeight="1" x14ac:dyDescent="0.25">
      <c r="A224" s="23"/>
      <c r="B224" s="54"/>
      <c r="C224" s="54"/>
      <c r="D224" s="54"/>
      <c r="E224" s="110">
        <v>2.97</v>
      </c>
      <c r="F224" s="110">
        <v>16</v>
      </c>
      <c r="G224" s="112">
        <v>47.52</v>
      </c>
      <c r="H224" s="110">
        <v>0.48</v>
      </c>
      <c r="I224" s="135"/>
      <c r="J224" s="137"/>
      <c r="K224" s="138"/>
      <c r="L224" s="135"/>
      <c r="M224" s="1" t="s">
        <v>34</v>
      </c>
    </row>
    <row r="225" spans="1:13" ht="47.25" customHeight="1" x14ac:dyDescent="0.25">
      <c r="A225" s="23">
        <v>36</v>
      </c>
      <c r="B225" s="130" t="s">
        <v>124</v>
      </c>
      <c r="C225" s="130"/>
      <c r="D225" s="130"/>
      <c r="E225" s="130"/>
      <c r="F225" s="130"/>
      <c r="G225" s="130"/>
      <c r="H225" s="130"/>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35"/>
      <c r="J226" s="135"/>
      <c r="K226" s="136"/>
      <c r="L226" s="135"/>
      <c r="M226" s="1" t="s">
        <v>34</v>
      </c>
    </row>
    <row r="227" spans="1:13" ht="30" customHeight="1" x14ac:dyDescent="0.25">
      <c r="A227" s="23"/>
      <c r="B227" s="113" t="s">
        <v>126</v>
      </c>
      <c r="C227" s="114"/>
      <c r="D227" s="114"/>
      <c r="E227" s="110">
        <v>0</v>
      </c>
      <c r="F227" s="110">
        <v>1.5</v>
      </c>
      <c r="G227" s="44"/>
      <c r="H227" s="110">
        <v>4.2</v>
      </c>
      <c r="I227" s="135"/>
      <c r="J227" s="135"/>
      <c r="K227" s="136"/>
      <c r="L227" s="135"/>
      <c r="M227" s="1" t="s">
        <v>34</v>
      </c>
    </row>
    <row r="228" spans="1:13" ht="30" customHeight="1" x14ac:dyDescent="0.25">
      <c r="A228" s="23"/>
      <c r="B228" s="114"/>
      <c r="C228" s="114"/>
      <c r="D228" s="114"/>
      <c r="E228" s="44"/>
      <c r="F228" s="44"/>
      <c r="G228" s="44"/>
      <c r="H228" s="110">
        <v>7.17</v>
      </c>
      <c r="I228" s="135"/>
      <c r="J228" s="135"/>
      <c r="K228" s="136"/>
      <c r="L228" s="135"/>
      <c r="M228" s="1" t="s">
        <v>34</v>
      </c>
    </row>
    <row r="229" spans="1:13" ht="91.5" customHeight="1" x14ac:dyDescent="0.25">
      <c r="A229" s="23">
        <v>37</v>
      </c>
      <c r="B229" s="130" t="s">
        <v>127</v>
      </c>
      <c r="C229" s="130"/>
      <c r="D229" s="130"/>
      <c r="E229" s="130"/>
      <c r="F229" s="130"/>
      <c r="G229" s="130"/>
      <c r="H229" s="130"/>
      <c r="I229" s="26">
        <f>I225</f>
        <v>7.17</v>
      </c>
      <c r="J229" s="26">
        <v>77</v>
      </c>
      <c r="K229" s="27" t="s">
        <v>184</v>
      </c>
      <c r="L229" s="26">
        <f t="shared" ref="L229" si="10">ROUND(J229*I229,2)</f>
        <v>552.09</v>
      </c>
      <c r="M229" s="1" t="s">
        <v>34</v>
      </c>
    </row>
    <row r="230" spans="1:13" ht="255" customHeight="1" x14ac:dyDescent="0.25">
      <c r="A230" s="23">
        <v>38</v>
      </c>
      <c r="B230" s="130" t="s">
        <v>128</v>
      </c>
      <c r="C230" s="130"/>
      <c r="D230" s="130"/>
      <c r="E230" s="130"/>
      <c r="F230" s="130"/>
      <c r="G230" s="130"/>
      <c r="H230" s="130"/>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30" t="s">
        <v>207</v>
      </c>
      <c r="C233" s="130"/>
      <c r="D233" s="130"/>
      <c r="E233" s="130"/>
      <c r="F233" s="130"/>
      <c r="G233" s="130"/>
      <c r="H233" s="130"/>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62" t="s">
        <v>134</v>
      </c>
      <c r="C244" s="162"/>
      <c r="D244" s="162"/>
      <c r="E244" s="115">
        <v>0.33</v>
      </c>
      <c r="F244" s="163">
        <v>11.52</v>
      </c>
      <c r="G244" s="16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60" t="s">
        <v>208</v>
      </c>
      <c r="C246" s="160"/>
      <c r="D246" s="160"/>
      <c r="E246" s="160"/>
      <c r="F246" s="160"/>
      <c r="G246" s="160"/>
      <c r="H246" s="160"/>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64" t="s">
        <v>135</v>
      </c>
      <c r="C248" s="164"/>
      <c r="D248" s="164"/>
      <c r="E248" s="164"/>
      <c r="F248" s="164"/>
      <c r="G248" s="164"/>
      <c r="H248" s="16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64" t="s">
        <v>136</v>
      </c>
      <c r="C250" s="164"/>
      <c r="D250" s="164"/>
      <c r="E250" s="164"/>
      <c r="F250" s="164"/>
      <c r="G250" s="164"/>
      <c r="H250" s="16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30" t="s">
        <v>137</v>
      </c>
      <c r="C252" s="132"/>
      <c r="D252" s="132"/>
      <c r="E252" s="132"/>
      <c r="F252" s="132"/>
      <c r="G252" s="132"/>
      <c r="H252" s="132"/>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27" t="s">
        <v>138</v>
      </c>
      <c r="C254" s="128"/>
      <c r="D254" s="128"/>
      <c r="E254" s="128"/>
      <c r="F254" s="128"/>
      <c r="G254" s="128"/>
      <c r="H254" s="128"/>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30" t="s">
        <v>141</v>
      </c>
      <c r="C256" s="132"/>
      <c r="D256" s="132"/>
      <c r="E256" s="132"/>
      <c r="F256" s="132"/>
      <c r="G256" s="132"/>
      <c r="H256" s="132"/>
      <c r="I256" s="26">
        <v>450</v>
      </c>
      <c r="J256" s="26">
        <v>12</v>
      </c>
      <c r="K256" s="27" t="s">
        <v>188</v>
      </c>
      <c r="L256" s="26">
        <f>ROUND(J256*I256,2)</f>
        <v>5400</v>
      </c>
      <c r="M256" s="1" t="s">
        <v>34</v>
      </c>
    </row>
    <row r="257" spans="1:13" ht="77.25" customHeight="1" x14ac:dyDescent="0.25">
      <c r="A257" s="23">
        <v>46</v>
      </c>
      <c r="B257" s="130" t="s">
        <v>140</v>
      </c>
      <c r="C257" s="132"/>
      <c r="D257" s="132"/>
      <c r="E257" s="132"/>
      <c r="F257" s="132"/>
      <c r="G257" s="132"/>
      <c r="H257" s="132"/>
      <c r="I257" s="26">
        <v>7</v>
      </c>
      <c r="J257" s="26">
        <v>162</v>
      </c>
      <c r="K257" s="27" t="s">
        <v>188</v>
      </c>
      <c r="L257" s="26">
        <f t="shared" ref="L257:L277" si="13">ROUND(J257*I257,2)</f>
        <v>1134</v>
      </c>
      <c r="M257" s="1" t="s">
        <v>34</v>
      </c>
    </row>
    <row r="258" spans="1:13" ht="48.75" customHeight="1" x14ac:dyDescent="0.25">
      <c r="A258" s="16">
        <v>47</v>
      </c>
      <c r="B258" s="127" t="s">
        <v>139</v>
      </c>
      <c r="C258" s="128"/>
      <c r="D258" s="128"/>
      <c r="E258" s="128"/>
      <c r="F258" s="128"/>
      <c r="G258" s="128"/>
      <c r="H258" s="128"/>
      <c r="I258" s="26">
        <v>3</v>
      </c>
      <c r="J258" s="26">
        <v>187</v>
      </c>
      <c r="K258" s="27" t="s">
        <v>188</v>
      </c>
      <c r="L258" s="26">
        <f t="shared" si="13"/>
        <v>561</v>
      </c>
    </row>
    <row r="259" spans="1:13" ht="61.5" customHeight="1" x14ac:dyDescent="0.25">
      <c r="A259" s="16">
        <v>48</v>
      </c>
      <c r="B259" s="127" t="s">
        <v>142</v>
      </c>
      <c r="C259" s="127"/>
      <c r="D259" s="127"/>
      <c r="E259" s="127"/>
      <c r="F259" s="127"/>
      <c r="G259" s="127"/>
      <c r="H259" s="127"/>
      <c r="I259" s="26">
        <v>3</v>
      </c>
      <c r="J259" s="26">
        <v>127</v>
      </c>
      <c r="K259" s="27" t="s">
        <v>188</v>
      </c>
      <c r="L259" s="26">
        <f t="shared" si="13"/>
        <v>381</v>
      </c>
    </row>
    <row r="260" spans="1:13" ht="23.25" customHeight="1" x14ac:dyDescent="0.25">
      <c r="A260" s="15"/>
      <c r="B260" s="127" t="s">
        <v>143</v>
      </c>
      <c r="C260" s="127"/>
      <c r="D260" s="127"/>
      <c r="E260" s="127"/>
      <c r="F260" s="127"/>
      <c r="G260" s="127"/>
      <c r="H260" s="127"/>
      <c r="I260" s="26"/>
      <c r="J260" s="26"/>
      <c r="K260" s="27"/>
      <c r="L260" s="26"/>
    </row>
    <row r="261" spans="1:13" ht="70.5" customHeight="1" x14ac:dyDescent="0.25">
      <c r="A261" s="16">
        <v>49</v>
      </c>
      <c r="B261" s="127" t="s">
        <v>144</v>
      </c>
      <c r="C261" s="127"/>
      <c r="D261" s="127"/>
      <c r="E261" s="127"/>
      <c r="F261" s="127"/>
      <c r="G261" s="127"/>
      <c r="H261" s="127"/>
      <c r="I261" s="26">
        <v>2</v>
      </c>
      <c r="J261" s="26">
        <v>3104</v>
      </c>
      <c r="K261" s="27" t="s">
        <v>188</v>
      </c>
      <c r="L261" s="26">
        <f t="shared" si="13"/>
        <v>6208</v>
      </c>
    </row>
    <row r="262" spans="1:13" ht="57.75" customHeight="1" x14ac:dyDescent="0.25">
      <c r="A262" s="16">
        <v>50</v>
      </c>
      <c r="B262" s="127" t="s">
        <v>145</v>
      </c>
      <c r="C262" s="127"/>
      <c r="D262" s="127"/>
      <c r="E262" s="127"/>
      <c r="F262" s="127"/>
      <c r="G262" s="127"/>
      <c r="H262" s="127"/>
      <c r="I262" s="26">
        <v>2</v>
      </c>
      <c r="J262" s="26">
        <v>380</v>
      </c>
      <c r="K262" s="27" t="s">
        <v>188</v>
      </c>
      <c r="L262" s="26">
        <f t="shared" si="13"/>
        <v>760</v>
      </c>
    </row>
    <row r="263" spans="1:13" ht="79.5" customHeight="1" x14ac:dyDescent="0.25">
      <c r="A263" s="23">
        <v>51.1</v>
      </c>
      <c r="B263" s="127" t="s">
        <v>146</v>
      </c>
      <c r="C263" s="127"/>
      <c r="D263" s="127"/>
      <c r="E263" s="127"/>
      <c r="F263" s="127"/>
      <c r="G263" s="127"/>
      <c r="H263" s="127"/>
      <c r="I263" s="26">
        <v>2</v>
      </c>
      <c r="J263" s="26">
        <v>945</v>
      </c>
      <c r="K263" s="27" t="s">
        <v>188</v>
      </c>
      <c r="L263" s="26">
        <f t="shared" si="13"/>
        <v>1890</v>
      </c>
    </row>
    <row r="264" spans="1:13" ht="68.25" customHeight="1" x14ac:dyDescent="0.25">
      <c r="A264" s="16">
        <v>52.2</v>
      </c>
      <c r="B264" s="127" t="s">
        <v>147</v>
      </c>
      <c r="C264" s="127"/>
      <c r="D264" s="127"/>
      <c r="E264" s="127"/>
      <c r="F264" s="127"/>
      <c r="G264" s="127"/>
      <c r="H264" s="127"/>
      <c r="I264" s="26">
        <v>2</v>
      </c>
      <c r="J264" s="26">
        <v>881</v>
      </c>
      <c r="K264" s="27" t="s">
        <v>188</v>
      </c>
      <c r="L264" s="26">
        <f t="shared" si="13"/>
        <v>1762</v>
      </c>
    </row>
    <row r="265" spans="1:13" ht="79.5" customHeight="1" x14ac:dyDescent="0.25">
      <c r="A265" s="16">
        <v>53.3</v>
      </c>
      <c r="B265" s="127" t="s">
        <v>148</v>
      </c>
      <c r="C265" s="127"/>
      <c r="D265" s="127"/>
      <c r="E265" s="127"/>
      <c r="F265" s="127"/>
      <c r="G265" s="127"/>
      <c r="H265" s="127"/>
      <c r="I265" s="26">
        <v>2</v>
      </c>
      <c r="J265" s="26">
        <v>1015</v>
      </c>
      <c r="K265" s="27" t="s">
        <v>188</v>
      </c>
      <c r="L265" s="26">
        <f t="shared" si="13"/>
        <v>2030</v>
      </c>
    </row>
    <row r="266" spans="1:13" ht="45.75" customHeight="1" x14ac:dyDescent="0.25">
      <c r="A266" s="16">
        <v>54</v>
      </c>
      <c r="B266" s="127" t="s">
        <v>149</v>
      </c>
      <c r="C266" s="127"/>
      <c r="D266" s="127"/>
      <c r="E266" s="127"/>
      <c r="F266" s="127"/>
      <c r="G266" s="127"/>
      <c r="H266" s="127"/>
      <c r="I266" s="26">
        <v>2</v>
      </c>
      <c r="J266" s="26">
        <v>155</v>
      </c>
      <c r="K266" s="27" t="s">
        <v>188</v>
      </c>
      <c r="L266" s="26">
        <f t="shared" si="13"/>
        <v>310</v>
      </c>
    </row>
    <row r="267" spans="1:13" ht="59.25" customHeight="1" x14ac:dyDescent="0.25">
      <c r="A267" s="16">
        <v>55</v>
      </c>
      <c r="B267" s="127" t="s">
        <v>150</v>
      </c>
      <c r="C267" s="127"/>
      <c r="D267" s="127"/>
      <c r="E267" s="127"/>
      <c r="F267" s="127"/>
      <c r="G267" s="127"/>
      <c r="H267" s="127"/>
      <c r="I267" s="26">
        <v>2</v>
      </c>
      <c r="J267" s="26">
        <v>414</v>
      </c>
      <c r="K267" s="27" t="s">
        <v>188</v>
      </c>
      <c r="L267" s="26">
        <f t="shared" si="13"/>
        <v>828</v>
      </c>
    </row>
    <row r="268" spans="1:13" ht="75.75" customHeight="1" x14ac:dyDescent="0.25">
      <c r="A268" s="23">
        <v>56</v>
      </c>
      <c r="B268" s="127" t="s">
        <v>151</v>
      </c>
      <c r="C268" s="127"/>
      <c r="D268" s="127"/>
      <c r="E268" s="127"/>
      <c r="F268" s="127"/>
      <c r="G268" s="127"/>
      <c r="H268" s="127"/>
      <c r="I268" s="26">
        <v>2</v>
      </c>
      <c r="J268" s="26">
        <v>2208</v>
      </c>
      <c r="K268" s="27" t="s">
        <v>188</v>
      </c>
      <c r="L268" s="26">
        <f t="shared" si="13"/>
        <v>4416</v>
      </c>
    </row>
    <row r="269" spans="1:13" ht="64.5" customHeight="1" x14ac:dyDescent="0.25">
      <c r="A269" s="16">
        <v>57</v>
      </c>
      <c r="B269" s="127" t="s">
        <v>152</v>
      </c>
      <c r="C269" s="127"/>
      <c r="D269" s="127"/>
      <c r="E269" s="127"/>
      <c r="F269" s="127"/>
      <c r="G269" s="127"/>
      <c r="H269" s="127"/>
      <c r="I269" s="26">
        <v>2</v>
      </c>
      <c r="J269" s="26">
        <v>1497</v>
      </c>
      <c r="K269" s="27" t="s">
        <v>188</v>
      </c>
      <c r="L269" s="26">
        <f t="shared" si="13"/>
        <v>2994</v>
      </c>
    </row>
    <row r="270" spans="1:13" ht="75" customHeight="1" x14ac:dyDescent="0.25">
      <c r="A270" s="16">
        <v>58</v>
      </c>
      <c r="B270" s="127" t="s">
        <v>209</v>
      </c>
      <c r="C270" s="127"/>
      <c r="D270" s="127"/>
      <c r="E270" s="127"/>
      <c r="F270" s="127"/>
      <c r="G270" s="127"/>
      <c r="H270" s="127"/>
      <c r="I270" s="26">
        <v>5</v>
      </c>
      <c r="J270" s="26">
        <v>107</v>
      </c>
      <c r="K270" s="27" t="s">
        <v>188</v>
      </c>
      <c r="L270" s="26">
        <f t="shared" si="13"/>
        <v>535</v>
      </c>
    </row>
    <row r="271" spans="1:13" ht="96" customHeight="1" x14ac:dyDescent="0.25">
      <c r="A271" s="16">
        <v>59</v>
      </c>
      <c r="B271" s="129" t="s">
        <v>153</v>
      </c>
      <c r="C271" s="127"/>
      <c r="D271" s="127"/>
      <c r="E271" s="127"/>
      <c r="F271" s="127"/>
      <c r="G271" s="127"/>
      <c r="H271" s="127"/>
      <c r="I271" s="26">
        <v>4</v>
      </c>
      <c r="J271" s="26">
        <v>91</v>
      </c>
      <c r="K271" s="27" t="s">
        <v>188</v>
      </c>
      <c r="L271" s="26">
        <f t="shared" si="13"/>
        <v>364</v>
      </c>
    </row>
    <row r="272" spans="1:13" ht="90.75" customHeight="1" x14ac:dyDescent="0.25">
      <c r="A272" s="16">
        <v>60</v>
      </c>
      <c r="B272" s="127" t="s">
        <v>154</v>
      </c>
      <c r="C272" s="127"/>
      <c r="D272" s="127"/>
      <c r="E272" s="127"/>
      <c r="F272" s="127"/>
      <c r="G272" s="127"/>
      <c r="H272" s="127"/>
      <c r="I272" s="26">
        <v>2</v>
      </c>
      <c r="J272" s="26">
        <v>1251</v>
      </c>
      <c r="K272" s="27" t="s">
        <v>188</v>
      </c>
      <c r="L272" s="26">
        <f t="shared" si="13"/>
        <v>2502</v>
      </c>
    </row>
    <row r="273" spans="1:13" ht="65.25" customHeight="1" x14ac:dyDescent="0.25">
      <c r="A273" s="16">
        <v>61</v>
      </c>
      <c r="B273" s="127" t="s">
        <v>155</v>
      </c>
      <c r="C273" s="127"/>
      <c r="D273" s="127"/>
      <c r="E273" s="127"/>
      <c r="F273" s="127"/>
      <c r="G273" s="127"/>
      <c r="H273" s="127"/>
      <c r="I273" s="26">
        <v>3</v>
      </c>
      <c r="J273" s="26">
        <v>539</v>
      </c>
      <c r="K273" s="27" t="s">
        <v>188</v>
      </c>
      <c r="L273" s="26">
        <f t="shared" si="13"/>
        <v>1617</v>
      </c>
    </row>
    <row r="274" spans="1:13" ht="75.75" customHeight="1" x14ac:dyDescent="0.25">
      <c r="A274" s="16">
        <v>62</v>
      </c>
      <c r="B274" s="127" t="s">
        <v>156</v>
      </c>
      <c r="C274" s="127"/>
      <c r="D274" s="127"/>
      <c r="E274" s="127"/>
      <c r="F274" s="127"/>
      <c r="G274" s="127"/>
      <c r="H274" s="127"/>
      <c r="I274" s="26">
        <v>1</v>
      </c>
      <c r="J274" s="26">
        <v>493</v>
      </c>
      <c r="K274" s="27" t="s">
        <v>188</v>
      </c>
      <c r="L274" s="26">
        <f t="shared" si="13"/>
        <v>493</v>
      </c>
    </row>
    <row r="275" spans="1:13" ht="54" customHeight="1" x14ac:dyDescent="0.25">
      <c r="A275" s="16">
        <v>63</v>
      </c>
      <c r="B275" s="127" t="s">
        <v>157</v>
      </c>
      <c r="C275" s="127"/>
      <c r="D275" s="127"/>
      <c r="E275" s="127"/>
      <c r="F275" s="127"/>
      <c r="G275" s="127"/>
      <c r="H275" s="127"/>
      <c r="I275" s="116">
        <v>5</v>
      </c>
      <c r="J275" s="26">
        <v>815</v>
      </c>
      <c r="K275" s="27" t="s">
        <v>188</v>
      </c>
      <c r="L275" s="26">
        <f t="shared" si="13"/>
        <v>4075</v>
      </c>
      <c r="M275" s="1" t="s">
        <v>34</v>
      </c>
    </row>
    <row r="276" spans="1:13" ht="83.25" customHeight="1" x14ac:dyDescent="0.25">
      <c r="A276" s="16">
        <v>64</v>
      </c>
      <c r="B276" s="127" t="s">
        <v>158</v>
      </c>
      <c r="C276" s="127"/>
      <c r="D276" s="127"/>
      <c r="E276" s="127"/>
      <c r="F276" s="127"/>
      <c r="G276" s="127"/>
      <c r="H276" s="127"/>
      <c r="I276" s="116">
        <v>2</v>
      </c>
      <c r="J276" s="26">
        <v>555</v>
      </c>
      <c r="K276" s="27" t="s">
        <v>188</v>
      </c>
      <c r="L276" s="26">
        <f t="shared" si="13"/>
        <v>1110</v>
      </c>
      <c r="M276" s="1" t="s">
        <v>34</v>
      </c>
    </row>
    <row r="277" spans="1:13" ht="192.75" customHeight="1" x14ac:dyDescent="0.25">
      <c r="A277" s="16">
        <v>65</v>
      </c>
      <c r="B277" s="127" t="s">
        <v>159</v>
      </c>
      <c r="C277" s="127"/>
      <c r="D277" s="127"/>
      <c r="E277" s="127"/>
      <c r="F277" s="127"/>
      <c r="G277" s="127"/>
      <c r="H277" s="127"/>
      <c r="I277" s="26">
        <v>15</v>
      </c>
      <c r="J277" s="26">
        <v>177</v>
      </c>
      <c r="K277" s="27" t="s">
        <v>191</v>
      </c>
      <c r="L277" s="26">
        <f t="shared" si="13"/>
        <v>2655</v>
      </c>
      <c r="M277" s="1" t="s">
        <v>34</v>
      </c>
    </row>
    <row r="278" spans="1:13" ht="52.5" customHeight="1" x14ac:dyDescent="0.25">
      <c r="A278" s="16">
        <v>66</v>
      </c>
      <c r="B278" s="127" t="s">
        <v>160</v>
      </c>
      <c r="C278" s="127"/>
      <c r="D278" s="127"/>
      <c r="E278" s="127"/>
      <c r="F278" s="127"/>
      <c r="G278" s="127"/>
      <c r="H278" s="127"/>
      <c r="I278" s="26">
        <v>10</v>
      </c>
      <c r="J278" s="26">
        <v>101</v>
      </c>
      <c r="K278" s="27" t="s">
        <v>191</v>
      </c>
      <c r="L278" s="26">
        <f t="shared" ref="L278:L280" si="14">ROUND(J278*I278,2)</f>
        <v>1010</v>
      </c>
      <c r="M278" s="1" t="s">
        <v>34</v>
      </c>
    </row>
    <row r="279" spans="1:13" ht="47.25" customHeight="1" x14ac:dyDescent="0.25">
      <c r="A279" s="16">
        <v>67</v>
      </c>
      <c r="B279" s="127" t="s">
        <v>161</v>
      </c>
      <c r="C279" s="127"/>
      <c r="D279" s="127"/>
      <c r="E279" s="127"/>
      <c r="F279" s="127"/>
      <c r="G279" s="127"/>
      <c r="H279" s="127"/>
      <c r="I279" s="26">
        <v>10</v>
      </c>
      <c r="J279" s="26">
        <v>137</v>
      </c>
      <c r="K279" s="27" t="s">
        <v>191</v>
      </c>
      <c r="L279" s="26">
        <f t="shared" si="14"/>
        <v>1370</v>
      </c>
      <c r="M279" s="1" t="s">
        <v>34</v>
      </c>
    </row>
    <row r="280" spans="1:13" ht="63.75" customHeight="1" x14ac:dyDescent="0.25">
      <c r="A280" s="16">
        <v>68</v>
      </c>
      <c r="B280" s="127" t="s">
        <v>162</v>
      </c>
      <c r="C280" s="127"/>
      <c r="D280" s="127"/>
      <c r="E280" s="127"/>
      <c r="F280" s="127"/>
      <c r="G280" s="127"/>
      <c r="H280" s="127"/>
      <c r="I280" s="26">
        <v>2</v>
      </c>
      <c r="J280" s="26">
        <v>1138</v>
      </c>
      <c r="K280" s="27" t="s">
        <v>188</v>
      </c>
      <c r="L280" s="26">
        <f t="shared" si="14"/>
        <v>2276</v>
      </c>
      <c r="M280" s="1" t="s">
        <v>34</v>
      </c>
    </row>
    <row r="281" spans="1:13" ht="83.25" customHeight="1" x14ac:dyDescent="0.25">
      <c r="A281" s="16">
        <v>69</v>
      </c>
      <c r="B281" s="127" t="s">
        <v>163</v>
      </c>
      <c r="C281" s="127"/>
      <c r="D281" s="127"/>
      <c r="E281" s="127"/>
      <c r="F281" s="127"/>
      <c r="G281" s="127"/>
      <c r="H281" s="127"/>
      <c r="I281" s="26">
        <v>2</v>
      </c>
      <c r="J281" s="26">
        <v>5128</v>
      </c>
      <c r="K281" s="27" t="s">
        <v>188</v>
      </c>
      <c r="L281" s="26">
        <f t="shared" ref="L281:L284" si="15">ROUND(J281*I281,2)</f>
        <v>10256</v>
      </c>
      <c r="M281" s="1" t="s">
        <v>34</v>
      </c>
    </row>
    <row r="282" spans="1:13" ht="93" customHeight="1" x14ac:dyDescent="0.25">
      <c r="A282" s="16">
        <v>70</v>
      </c>
      <c r="B282" s="127" t="s">
        <v>164</v>
      </c>
      <c r="C282" s="127"/>
      <c r="D282" s="127"/>
      <c r="E282" s="127"/>
      <c r="F282" s="127"/>
      <c r="G282" s="127"/>
      <c r="H282" s="127"/>
      <c r="I282" s="26">
        <v>2</v>
      </c>
      <c r="J282" s="26">
        <v>96</v>
      </c>
      <c r="K282" s="27" t="s">
        <v>188</v>
      </c>
      <c r="L282" s="26">
        <f t="shared" si="15"/>
        <v>192</v>
      </c>
      <c r="M282" s="1" t="s">
        <v>34</v>
      </c>
    </row>
    <row r="283" spans="1:13" ht="58.5" customHeight="1" x14ac:dyDescent="0.25">
      <c r="A283" s="16">
        <v>71</v>
      </c>
      <c r="B283" s="127" t="s">
        <v>165</v>
      </c>
      <c r="C283" s="127"/>
      <c r="D283" s="127"/>
      <c r="E283" s="127"/>
      <c r="F283" s="127"/>
      <c r="G283" s="127"/>
      <c r="H283" s="127"/>
      <c r="I283" s="26">
        <v>6</v>
      </c>
      <c r="J283" s="26">
        <v>19</v>
      </c>
      <c r="K283" s="27" t="s">
        <v>188</v>
      </c>
      <c r="L283" s="26">
        <f t="shared" si="15"/>
        <v>114</v>
      </c>
      <c r="M283" s="1" t="s">
        <v>34</v>
      </c>
    </row>
    <row r="284" spans="1:13" ht="26.25" customHeight="1" x14ac:dyDescent="0.25">
      <c r="A284" s="16">
        <v>72</v>
      </c>
      <c r="B284" s="127" t="s">
        <v>166</v>
      </c>
      <c r="C284" s="127"/>
      <c r="D284" s="127"/>
      <c r="E284" s="127"/>
      <c r="F284" s="127"/>
      <c r="G284" s="127"/>
      <c r="H284" s="127"/>
      <c r="I284" s="26">
        <v>30</v>
      </c>
      <c r="J284" s="26">
        <v>292</v>
      </c>
      <c r="K284" s="27" t="s">
        <v>191</v>
      </c>
      <c r="L284" s="26">
        <f t="shared" si="15"/>
        <v>8760</v>
      </c>
      <c r="M284" s="1" t="s">
        <v>34</v>
      </c>
    </row>
    <row r="285" spans="1:13" ht="51" customHeight="1" x14ac:dyDescent="0.25">
      <c r="A285" s="16">
        <v>73</v>
      </c>
      <c r="B285" s="130" t="s">
        <v>167</v>
      </c>
      <c r="C285" s="130"/>
      <c r="D285" s="130"/>
      <c r="E285" s="130"/>
      <c r="F285" s="130"/>
      <c r="G285" s="130"/>
      <c r="H285" s="130"/>
      <c r="I285" s="26">
        <v>8</v>
      </c>
      <c r="J285" s="26">
        <v>85</v>
      </c>
      <c r="K285" s="27" t="s">
        <v>188</v>
      </c>
      <c r="L285" s="26">
        <f t="shared" ref="L285:L314" si="16">ROUND(J285*I285,2)</f>
        <v>680</v>
      </c>
      <c r="M285" s="1" t="s">
        <v>34</v>
      </c>
    </row>
    <row r="286" spans="1:13" ht="32.25" customHeight="1" x14ac:dyDescent="0.25">
      <c r="A286" s="16">
        <v>74</v>
      </c>
      <c r="B286" s="127" t="s">
        <v>23</v>
      </c>
      <c r="C286" s="127"/>
      <c r="D286" s="127"/>
      <c r="E286" s="127"/>
      <c r="F286" s="127"/>
      <c r="G286" s="127"/>
      <c r="H286" s="127"/>
      <c r="I286" s="26">
        <v>12</v>
      </c>
      <c r="J286" s="26">
        <v>85</v>
      </c>
      <c r="K286" s="27" t="s">
        <v>188</v>
      </c>
      <c r="L286" s="26">
        <f t="shared" si="16"/>
        <v>1020</v>
      </c>
      <c r="M286" s="1" t="s">
        <v>34</v>
      </c>
    </row>
    <row r="287" spans="1:13" ht="25.5" customHeight="1" x14ac:dyDescent="0.25">
      <c r="A287" s="16">
        <v>75</v>
      </c>
      <c r="B287" s="127" t="s">
        <v>168</v>
      </c>
      <c r="C287" s="127"/>
      <c r="D287" s="127"/>
      <c r="E287" s="127"/>
      <c r="F287" s="127"/>
      <c r="G287" s="127"/>
      <c r="H287" s="127"/>
      <c r="I287" s="26">
        <v>10</v>
      </c>
      <c r="J287" s="26">
        <v>195</v>
      </c>
      <c r="K287" s="27" t="s">
        <v>188</v>
      </c>
      <c r="L287" s="26">
        <f t="shared" si="16"/>
        <v>1950</v>
      </c>
      <c r="M287" s="1" t="s">
        <v>34</v>
      </c>
    </row>
    <row r="288" spans="1:13" ht="34.5" customHeight="1" x14ac:dyDescent="0.25">
      <c r="A288" s="16">
        <v>76</v>
      </c>
      <c r="B288" s="127" t="s">
        <v>169</v>
      </c>
      <c r="C288" s="127"/>
      <c r="D288" s="127"/>
      <c r="E288" s="127"/>
      <c r="F288" s="127"/>
      <c r="G288" s="127"/>
      <c r="H288" s="127"/>
      <c r="I288" s="26">
        <v>10</v>
      </c>
      <c r="J288" s="26">
        <v>89</v>
      </c>
      <c r="K288" s="27" t="s">
        <v>188</v>
      </c>
      <c r="L288" s="26">
        <f t="shared" si="16"/>
        <v>890</v>
      </c>
      <c r="M288" s="1" t="s">
        <v>34</v>
      </c>
    </row>
    <row r="289" spans="1:13" ht="24" customHeight="1" x14ac:dyDescent="0.25">
      <c r="A289" s="16">
        <v>77</v>
      </c>
      <c r="B289" s="127" t="s">
        <v>24</v>
      </c>
      <c r="C289" s="127"/>
      <c r="D289" s="127"/>
      <c r="E289" s="127"/>
      <c r="F289" s="127"/>
      <c r="G289" s="127"/>
      <c r="H289" s="127"/>
      <c r="I289" s="26">
        <v>7</v>
      </c>
      <c r="J289" s="26">
        <v>147</v>
      </c>
      <c r="K289" s="27" t="s">
        <v>188</v>
      </c>
      <c r="L289" s="26">
        <f t="shared" si="16"/>
        <v>1029</v>
      </c>
      <c r="M289" s="1" t="s">
        <v>34</v>
      </c>
    </row>
    <row r="290" spans="1:13" ht="30.75" customHeight="1" x14ac:dyDescent="0.25">
      <c r="A290" s="16">
        <v>78</v>
      </c>
      <c r="B290" s="127" t="s">
        <v>25</v>
      </c>
      <c r="C290" s="127"/>
      <c r="D290" s="127"/>
      <c r="E290" s="127"/>
      <c r="F290" s="127"/>
      <c r="G290" s="127"/>
      <c r="H290" s="127"/>
      <c r="I290" s="26">
        <v>20</v>
      </c>
      <c r="J290" s="26">
        <v>21</v>
      </c>
      <c r="K290" s="27" t="s">
        <v>188</v>
      </c>
      <c r="L290" s="26">
        <f t="shared" si="16"/>
        <v>420</v>
      </c>
      <c r="M290" s="1" t="s">
        <v>34</v>
      </c>
    </row>
    <row r="291" spans="1:13" ht="25.5" customHeight="1" x14ac:dyDescent="0.25">
      <c r="A291" s="16">
        <v>79</v>
      </c>
      <c r="B291" s="127" t="s">
        <v>170</v>
      </c>
      <c r="C291" s="127"/>
      <c r="D291" s="127"/>
      <c r="E291" s="127"/>
      <c r="F291" s="127"/>
      <c r="G291" s="127"/>
      <c r="H291" s="127"/>
      <c r="I291" s="26">
        <v>4</v>
      </c>
      <c r="J291" s="26">
        <v>142</v>
      </c>
      <c r="K291" s="27" t="s">
        <v>188</v>
      </c>
      <c r="L291" s="26">
        <f t="shared" si="16"/>
        <v>568</v>
      </c>
      <c r="M291" s="1" t="s">
        <v>34</v>
      </c>
    </row>
    <row r="292" spans="1:13" ht="28.5" customHeight="1" x14ac:dyDescent="0.25">
      <c r="A292" s="16">
        <v>80</v>
      </c>
      <c r="B292" s="127" t="s">
        <v>171</v>
      </c>
      <c r="C292" s="127"/>
      <c r="D292" s="127"/>
      <c r="E292" s="127"/>
      <c r="F292" s="127"/>
      <c r="G292" s="127"/>
      <c r="H292" s="127"/>
      <c r="I292" s="26">
        <v>7</v>
      </c>
      <c r="J292" s="26">
        <v>144</v>
      </c>
      <c r="K292" s="27" t="s">
        <v>188</v>
      </c>
      <c r="L292" s="26">
        <f t="shared" si="16"/>
        <v>1008</v>
      </c>
      <c r="M292" s="1" t="s">
        <v>34</v>
      </c>
    </row>
    <row r="293" spans="1:13" ht="33.75" customHeight="1" x14ac:dyDescent="0.25">
      <c r="A293" s="16">
        <v>81</v>
      </c>
      <c r="B293" s="128" t="s">
        <v>172</v>
      </c>
      <c r="C293" s="128"/>
      <c r="D293" s="128"/>
      <c r="E293" s="128"/>
      <c r="F293" s="128"/>
      <c r="G293" s="128"/>
      <c r="H293" s="128"/>
      <c r="I293" s="26">
        <v>15</v>
      </c>
      <c r="J293" s="26">
        <v>17</v>
      </c>
      <c r="K293" s="27" t="s">
        <v>188</v>
      </c>
      <c r="L293" s="26">
        <f t="shared" si="16"/>
        <v>255</v>
      </c>
      <c r="M293" s="1" t="s">
        <v>34</v>
      </c>
    </row>
    <row r="294" spans="1:13" ht="38.25" customHeight="1" x14ac:dyDescent="0.25">
      <c r="A294" s="16">
        <v>82</v>
      </c>
      <c r="B294" s="128" t="s">
        <v>26</v>
      </c>
      <c r="C294" s="128"/>
      <c r="D294" s="128"/>
      <c r="E294" s="128"/>
      <c r="F294" s="128"/>
      <c r="G294" s="128"/>
      <c r="H294" s="128"/>
      <c r="I294" s="26">
        <v>1</v>
      </c>
      <c r="J294" s="26">
        <v>187</v>
      </c>
      <c r="K294" s="27" t="s">
        <v>192</v>
      </c>
      <c r="L294" s="26">
        <f t="shared" si="16"/>
        <v>187</v>
      </c>
      <c r="M294" s="1" t="s">
        <v>34</v>
      </c>
    </row>
    <row r="295" spans="1:13" ht="39" customHeight="1" x14ac:dyDescent="0.25">
      <c r="A295" s="16">
        <v>83</v>
      </c>
      <c r="B295" s="128" t="s">
        <v>27</v>
      </c>
      <c r="C295" s="128"/>
      <c r="D295" s="128"/>
      <c r="E295" s="128"/>
      <c r="F295" s="128"/>
      <c r="G295" s="128"/>
      <c r="H295" s="128"/>
      <c r="I295" s="26">
        <v>1</v>
      </c>
      <c r="J295" s="26">
        <v>103</v>
      </c>
      <c r="K295" s="27" t="s">
        <v>193</v>
      </c>
      <c r="L295" s="26">
        <f t="shared" si="16"/>
        <v>103</v>
      </c>
      <c r="M295" s="1" t="s">
        <v>34</v>
      </c>
    </row>
    <row r="296" spans="1:13" ht="69.75" customHeight="1" x14ac:dyDescent="0.25">
      <c r="A296" s="16">
        <v>84</v>
      </c>
      <c r="B296" s="127" t="s">
        <v>173</v>
      </c>
      <c r="C296" s="128"/>
      <c r="D296" s="128"/>
      <c r="E296" s="128"/>
      <c r="F296" s="128"/>
      <c r="G296" s="128"/>
      <c r="H296" s="128"/>
      <c r="I296" s="26">
        <v>25</v>
      </c>
      <c r="J296" s="26">
        <v>84</v>
      </c>
      <c r="K296" s="27" t="s">
        <v>191</v>
      </c>
      <c r="L296" s="26">
        <f t="shared" si="16"/>
        <v>2100</v>
      </c>
      <c r="M296" s="1" t="s">
        <v>34</v>
      </c>
    </row>
    <row r="297" spans="1:13" ht="120.75" customHeight="1" x14ac:dyDescent="0.25">
      <c r="A297" s="16">
        <v>85</v>
      </c>
      <c r="B297" s="127" t="s">
        <v>174</v>
      </c>
      <c r="C297" s="128"/>
      <c r="D297" s="128"/>
      <c r="E297" s="128"/>
      <c r="F297" s="128"/>
      <c r="G297" s="128"/>
      <c r="H297" s="128"/>
      <c r="I297" s="26">
        <v>30</v>
      </c>
      <c r="J297" s="26">
        <v>188</v>
      </c>
      <c r="K297" s="27" t="s">
        <v>191</v>
      </c>
      <c r="L297" s="26">
        <f t="shared" si="16"/>
        <v>5640</v>
      </c>
      <c r="M297" s="1" t="s">
        <v>34</v>
      </c>
    </row>
    <row r="298" spans="1:13" ht="36" customHeight="1" x14ac:dyDescent="0.25">
      <c r="A298" s="16">
        <v>86</v>
      </c>
      <c r="B298" s="128" t="s">
        <v>175</v>
      </c>
      <c r="C298" s="128"/>
      <c r="D298" s="128"/>
      <c r="E298" s="128"/>
      <c r="F298" s="128"/>
      <c r="G298" s="128"/>
      <c r="H298" s="128"/>
      <c r="I298" s="26">
        <v>6</v>
      </c>
      <c r="J298" s="26">
        <v>95</v>
      </c>
      <c r="K298" s="27" t="s">
        <v>191</v>
      </c>
      <c r="L298" s="26">
        <f t="shared" si="16"/>
        <v>570</v>
      </c>
      <c r="M298" s="1" t="s">
        <v>34</v>
      </c>
    </row>
    <row r="299" spans="1:13" ht="42.75" customHeight="1" x14ac:dyDescent="0.25">
      <c r="A299" s="16">
        <v>87</v>
      </c>
      <c r="B299" s="128" t="s">
        <v>176</v>
      </c>
      <c r="C299" s="128"/>
      <c r="D299" s="128"/>
      <c r="E299" s="128"/>
      <c r="F299" s="128"/>
      <c r="G299" s="128"/>
      <c r="H299" s="128"/>
      <c r="I299" s="26">
        <v>2</v>
      </c>
      <c r="J299" s="26">
        <v>78</v>
      </c>
      <c r="K299" s="27" t="s">
        <v>191</v>
      </c>
      <c r="L299" s="26">
        <f t="shared" si="16"/>
        <v>156</v>
      </c>
      <c r="M299" s="1" t="s">
        <v>34</v>
      </c>
    </row>
    <row r="300" spans="1:13" ht="261.75" customHeight="1" x14ac:dyDescent="0.25">
      <c r="A300" s="16">
        <v>88</v>
      </c>
      <c r="B300" s="127" t="s">
        <v>177</v>
      </c>
      <c r="C300" s="128"/>
      <c r="D300" s="128"/>
      <c r="E300" s="128"/>
      <c r="F300" s="128"/>
      <c r="G300" s="128"/>
      <c r="H300" s="128"/>
      <c r="I300" s="26">
        <v>3</v>
      </c>
      <c r="J300" s="26">
        <v>6471</v>
      </c>
      <c r="K300" s="27" t="s">
        <v>188</v>
      </c>
      <c r="L300" s="26">
        <f t="shared" si="16"/>
        <v>19413</v>
      </c>
      <c r="M300" s="1" t="s">
        <v>34</v>
      </c>
    </row>
    <row r="301" spans="1:13" ht="277.5" customHeight="1" x14ac:dyDescent="0.25">
      <c r="A301" s="16">
        <v>89</v>
      </c>
      <c r="B301" s="127" t="s">
        <v>178</v>
      </c>
      <c r="C301" s="128"/>
      <c r="D301" s="128"/>
      <c r="E301" s="128"/>
      <c r="F301" s="128"/>
      <c r="G301" s="128"/>
      <c r="H301" s="128"/>
      <c r="I301" s="26">
        <v>1</v>
      </c>
      <c r="J301" s="26">
        <v>82373</v>
      </c>
      <c r="K301" s="27" t="s">
        <v>188</v>
      </c>
      <c r="L301" s="26">
        <f t="shared" si="16"/>
        <v>82373</v>
      </c>
      <c r="M301" s="1" t="s">
        <v>34</v>
      </c>
    </row>
    <row r="302" spans="1:13" ht="231.75" customHeight="1" x14ac:dyDescent="0.25">
      <c r="A302" s="16">
        <v>90</v>
      </c>
      <c r="B302" s="127" t="s">
        <v>179</v>
      </c>
      <c r="C302" s="128"/>
      <c r="D302" s="128"/>
      <c r="E302" s="128"/>
      <c r="F302" s="128"/>
      <c r="G302" s="128"/>
      <c r="H302" s="128"/>
      <c r="I302" s="26">
        <v>1</v>
      </c>
      <c r="J302" s="26">
        <v>15431</v>
      </c>
      <c r="K302" s="27" t="s">
        <v>188</v>
      </c>
      <c r="L302" s="26">
        <f t="shared" si="16"/>
        <v>15431</v>
      </c>
      <c r="M302" s="1" t="s">
        <v>34</v>
      </c>
    </row>
    <row r="303" spans="1:13" ht="78" customHeight="1" x14ac:dyDescent="0.25">
      <c r="A303" s="16">
        <v>91</v>
      </c>
      <c r="B303" s="127" t="s">
        <v>180</v>
      </c>
      <c r="C303" s="128"/>
      <c r="D303" s="128"/>
      <c r="E303" s="128"/>
      <c r="F303" s="128"/>
      <c r="G303" s="128"/>
      <c r="H303" s="128"/>
      <c r="I303" s="26">
        <v>2</v>
      </c>
      <c r="J303" s="26">
        <v>430</v>
      </c>
      <c r="K303" s="27" t="s">
        <v>188</v>
      </c>
      <c r="L303" s="26">
        <f t="shared" si="16"/>
        <v>860</v>
      </c>
      <c r="M303" s="1" t="s">
        <v>34</v>
      </c>
    </row>
    <row r="304" spans="1:13" ht="55.5" customHeight="1" x14ac:dyDescent="0.25">
      <c r="A304" s="15">
        <v>92</v>
      </c>
      <c r="B304" s="127" t="s">
        <v>181</v>
      </c>
      <c r="C304" s="128"/>
      <c r="D304" s="128"/>
      <c r="E304" s="128"/>
      <c r="F304" s="128"/>
      <c r="G304" s="128"/>
      <c r="H304" s="128"/>
      <c r="I304" s="26">
        <v>2</v>
      </c>
      <c r="J304" s="26">
        <v>484</v>
      </c>
      <c r="K304" s="27" t="s">
        <v>188</v>
      </c>
      <c r="L304" s="26">
        <f t="shared" si="16"/>
        <v>968</v>
      </c>
      <c r="M304" s="1" t="s">
        <v>34</v>
      </c>
    </row>
    <row r="305" spans="1:17" ht="52.5" customHeight="1" x14ac:dyDescent="0.25">
      <c r="A305" s="15">
        <v>93</v>
      </c>
      <c r="B305" s="127" t="s">
        <v>182</v>
      </c>
      <c r="C305" s="128"/>
      <c r="D305" s="128"/>
      <c r="E305" s="128"/>
      <c r="F305" s="128"/>
      <c r="G305" s="128"/>
      <c r="H305" s="128"/>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27" t="s">
        <v>183</v>
      </c>
      <c r="C314" s="128"/>
      <c r="D314" s="128"/>
      <c r="E314" s="128"/>
      <c r="F314" s="128"/>
      <c r="G314" s="128"/>
      <c r="H314" s="128"/>
      <c r="I314" s="26">
        <v>2</v>
      </c>
      <c r="J314" s="26">
        <v>341</v>
      </c>
      <c r="K314" s="27" t="s">
        <v>188</v>
      </c>
      <c r="L314" s="26">
        <f t="shared" si="16"/>
        <v>682</v>
      </c>
      <c r="M314" s="1" t="s">
        <v>34</v>
      </c>
    </row>
    <row r="315" spans="1:17" ht="15.75" customHeight="1" x14ac:dyDescent="0.25">
      <c r="A315" s="2"/>
      <c r="B315" s="174" t="s">
        <v>197</v>
      </c>
      <c r="C315" s="174"/>
      <c r="D315" s="174"/>
      <c r="E315" s="174"/>
      <c r="F315" s="174"/>
      <c r="G315" s="174"/>
      <c r="H315" s="174"/>
      <c r="I315" s="174"/>
      <c r="J315" s="174"/>
      <c r="K315" s="175">
        <f>ROUND(SUM(L6:L314),2)</f>
        <v>557842.88</v>
      </c>
      <c r="L315" s="175"/>
      <c r="M315" s="1" t="s">
        <v>34</v>
      </c>
      <c r="P315" s="5"/>
      <c r="Q315" s="5"/>
    </row>
    <row r="316" spans="1:17" ht="15.75" customHeight="1" x14ac:dyDescent="0.25">
      <c r="A316" s="2"/>
      <c r="B316" s="177" t="s">
        <v>16</v>
      </c>
      <c r="C316" s="177"/>
      <c r="D316" s="177"/>
      <c r="E316" s="177"/>
      <c r="F316" s="177"/>
      <c r="G316" s="177"/>
      <c r="H316" s="177"/>
      <c r="I316" s="177"/>
      <c r="J316" s="118">
        <v>0.09</v>
      </c>
      <c r="K316" s="176">
        <f>ROUND(J316*K315,2)</f>
        <v>50205.86</v>
      </c>
      <c r="L316" s="176"/>
      <c r="M316" s="1" t="s">
        <v>34</v>
      </c>
      <c r="P316" s="6"/>
      <c r="Q316" s="6"/>
    </row>
    <row r="317" spans="1:17" ht="15.75" customHeight="1" x14ac:dyDescent="0.25">
      <c r="A317" s="2"/>
      <c r="B317" s="177" t="s">
        <v>17</v>
      </c>
      <c r="C317" s="177"/>
      <c r="D317" s="177"/>
      <c r="E317" s="177"/>
      <c r="F317" s="177"/>
      <c r="G317" s="177"/>
      <c r="H317" s="177"/>
      <c r="I317" s="177"/>
      <c r="J317" s="118">
        <v>0.09</v>
      </c>
      <c r="K317" s="176">
        <f>ROUND(J317*K315,2)</f>
        <v>50205.86</v>
      </c>
      <c r="L317" s="176"/>
      <c r="M317" s="1" t="s">
        <v>34</v>
      </c>
    </row>
    <row r="318" spans="1:17" ht="21" customHeight="1" x14ac:dyDescent="0.25">
      <c r="A318" s="2"/>
      <c r="B318" s="174" t="s">
        <v>198</v>
      </c>
      <c r="C318" s="174"/>
      <c r="D318" s="174"/>
      <c r="E318" s="174"/>
      <c r="F318" s="174"/>
      <c r="G318" s="174"/>
      <c r="H318" s="174"/>
      <c r="I318" s="174"/>
      <c r="J318" s="174"/>
      <c r="K318" s="175">
        <f>ROUND(K317+K316+K315,2)</f>
        <v>658254.6</v>
      </c>
      <c r="L318" s="175"/>
      <c r="M318" s="1" t="s">
        <v>34</v>
      </c>
    </row>
    <row r="319" spans="1:17" ht="23.25" customHeight="1" x14ac:dyDescent="0.25">
      <c r="A319" s="3"/>
      <c r="B319" s="174" t="s">
        <v>18</v>
      </c>
      <c r="C319" s="174"/>
      <c r="D319" s="174"/>
      <c r="E319" s="174"/>
      <c r="F319" s="174"/>
      <c r="G319" s="174"/>
      <c r="H319" s="174"/>
      <c r="I319" s="174"/>
      <c r="J319" s="119">
        <v>0.01</v>
      </c>
      <c r="K319" s="176">
        <f>ROUND(K318*0.01,2)</f>
        <v>6582.55</v>
      </c>
      <c r="L319" s="176"/>
    </row>
    <row r="320" spans="1:17" ht="23.25" customHeight="1" x14ac:dyDescent="0.25">
      <c r="A320" s="3"/>
      <c r="B320" s="174" t="s">
        <v>30</v>
      </c>
      <c r="C320" s="174"/>
      <c r="D320" s="174"/>
      <c r="E320" s="174"/>
      <c r="F320" s="174"/>
      <c r="G320" s="174"/>
      <c r="H320" s="174"/>
      <c r="I320" s="174"/>
      <c r="J320" s="174"/>
      <c r="K320" s="175">
        <f>K319+K318</f>
        <v>664837.15</v>
      </c>
      <c r="L320" s="175"/>
    </row>
    <row r="321" spans="1:12" ht="23.25" customHeight="1" x14ac:dyDescent="0.25">
      <c r="A321" s="3"/>
      <c r="B321" s="174" t="s">
        <v>29</v>
      </c>
      <c r="C321" s="174"/>
      <c r="D321" s="174"/>
      <c r="E321" s="174"/>
      <c r="F321" s="174"/>
      <c r="G321" s="174"/>
      <c r="H321" s="174"/>
      <c r="I321" s="174"/>
      <c r="J321" s="174"/>
      <c r="K321" s="176">
        <f>ROUND(K318*0.03,2)</f>
        <v>19747.64</v>
      </c>
      <c r="L321" s="176"/>
    </row>
    <row r="322" spans="1:12" ht="23.25" customHeight="1" x14ac:dyDescent="0.25">
      <c r="A322" s="3"/>
      <c r="B322" s="174" t="s">
        <v>28</v>
      </c>
      <c r="C322" s="174"/>
      <c r="D322" s="174"/>
      <c r="E322" s="174"/>
      <c r="F322" s="174"/>
      <c r="G322" s="174"/>
      <c r="H322" s="174"/>
      <c r="I322" s="174"/>
      <c r="J322" s="174"/>
      <c r="K322" s="175">
        <f>K319+K318+K321</f>
        <v>684584.79</v>
      </c>
      <c r="L322" s="175"/>
    </row>
    <row r="323" spans="1:12" ht="23.25" customHeight="1" x14ac:dyDescent="0.25">
      <c r="A323" s="3"/>
      <c r="B323" s="174" t="s">
        <v>8</v>
      </c>
      <c r="C323" s="174"/>
      <c r="D323" s="174"/>
      <c r="E323" s="174"/>
      <c r="F323" s="174"/>
      <c r="G323" s="174"/>
      <c r="H323" s="174"/>
      <c r="I323" s="174"/>
      <c r="J323" s="174"/>
      <c r="K323" s="175">
        <f>ROUND(K322,0)</f>
        <v>684585</v>
      </c>
      <c r="L323" s="175"/>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 ref="B292:H292"/>
    <mergeCell ref="B293:H293"/>
    <mergeCell ref="B294:H294"/>
    <mergeCell ref="B295:H295"/>
    <mergeCell ref="B296:H296"/>
    <mergeCell ref="B297:H297"/>
    <mergeCell ref="B298:H298"/>
    <mergeCell ref="B299:H299"/>
    <mergeCell ref="B300:H300"/>
    <mergeCell ref="B283:H283"/>
    <mergeCell ref="B284:H284"/>
    <mergeCell ref="B282:H282"/>
    <mergeCell ref="B286:H286"/>
    <mergeCell ref="B287:H287"/>
    <mergeCell ref="B288:H288"/>
    <mergeCell ref="B289:H289"/>
    <mergeCell ref="B290:H290"/>
    <mergeCell ref="B291:H291"/>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07:F107"/>
    <mergeCell ref="A52:A57"/>
    <mergeCell ref="B52:H57"/>
    <mergeCell ref="B105:H105"/>
    <mergeCell ref="B64:H64"/>
    <mergeCell ref="B73:H74"/>
    <mergeCell ref="B76:H76"/>
    <mergeCell ref="B86:H86"/>
    <mergeCell ref="A73:A74"/>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2025-07-10T11:37:03Z</dcterms:modified>
</cp:coreProperties>
</file>