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240" yWindow="105" windowWidth="14805" windowHeight="8010" activeTab="1"/>
  </bookViews>
  <sheets>
    <sheet name="Sheet1" sheetId="1" r:id="rId1"/>
    <sheet name="estimate" sheetId="3" r:id="rId2"/>
    <sheet name="Sheet2" sheetId="2" r:id="rId3"/>
    <sheet name="details" sheetId="4" r:id="rId4"/>
  </sheets>
  <externalReferences>
    <externalReference r:id="rId5"/>
  </externalReferences>
  <definedNames>
    <definedName name="_xlnm.Print_Area" localSheetId="1">estimate!$A$1:$F$107</definedName>
    <definedName name="_xlnm.Print_Titles" localSheetId="1">estimate!$3:$3</definedName>
    <definedName name="_xlnm.Print_Titles" localSheetId="0">Sheet1!$2:$2</definedName>
  </definedNames>
  <calcPr calcId="124519"/>
</workbook>
</file>

<file path=xl/calcChain.xml><?xml version="1.0" encoding="utf-8"?>
<calcChain xmlns="http://schemas.openxmlformats.org/spreadsheetml/2006/main">
  <c r="G4" i="1"/>
  <c r="G5"/>
  <c r="G8"/>
  <c r="G10"/>
  <c r="G11"/>
  <c r="G12"/>
  <c r="G13"/>
  <c r="G14"/>
  <c r="G16"/>
  <c r="G18"/>
  <c r="G19"/>
  <c r="G20"/>
  <c r="G21"/>
  <c r="G22"/>
  <c r="G23"/>
  <c r="G27"/>
  <c r="G28"/>
  <c r="G30"/>
  <c r="G31"/>
  <c r="G33"/>
  <c r="G35"/>
  <c r="G36"/>
  <c r="G37"/>
  <c r="G39"/>
  <c r="G40"/>
  <c r="G41"/>
  <c r="G42"/>
  <c r="G43"/>
  <c r="G44"/>
  <c r="G46"/>
  <c r="G49"/>
  <c r="G51"/>
  <c r="G52"/>
  <c r="G53"/>
  <c r="G54"/>
  <c r="G56"/>
  <c r="G57"/>
  <c r="G60"/>
  <c r="G61"/>
  <c r="G62"/>
  <c r="G63"/>
  <c r="G64"/>
  <c r="G65"/>
  <c r="G67"/>
  <c r="G69"/>
  <c r="G70"/>
  <c r="G75"/>
  <c r="G93"/>
  <c r="G94"/>
  <c r="G95"/>
  <c r="G96"/>
  <c r="A107" i="3"/>
  <c r="A108" i="4" l="1"/>
  <c r="A109" s="1"/>
  <c r="A110" s="1"/>
  <c r="A111" s="1"/>
  <c r="A112" s="1"/>
  <c r="A113" s="1"/>
  <c r="A114" s="1"/>
  <c r="A115" s="1"/>
  <c r="A116" s="1"/>
  <c r="A117" s="1"/>
  <c r="A118" s="1"/>
  <c r="A119" s="1"/>
  <c r="A120" s="1"/>
  <c r="A121" s="1"/>
  <c r="A122" s="1"/>
  <c r="A123" s="1"/>
  <c r="A124" s="1"/>
  <c r="A125" s="1"/>
  <c r="A126" s="1"/>
  <c r="A127" s="1"/>
  <c r="A128" s="1"/>
  <c r="A129" s="1"/>
  <c r="A130" s="1"/>
  <c r="A131" s="1"/>
  <c r="A132" s="1"/>
  <c r="A133" s="1"/>
  <c r="A134" s="1"/>
  <c r="A135" s="1"/>
  <c r="A136" s="1"/>
  <c r="A137" s="1"/>
  <c r="A138" s="1"/>
  <c r="A139" s="1"/>
  <c r="A140" s="1"/>
  <c r="A141" s="1"/>
  <c r="A142" s="1"/>
  <c r="A143" s="1"/>
  <c r="A144" s="1"/>
  <c r="A145" s="1"/>
  <c r="A146" s="1"/>
  <c r="A147" s="1"/>
  <c r="A148" s="1"/>
  <c r="A149" s="1"/>
  <c r="A150" s="1"/>
  <c r="A151" s="1"/>
  <c r="A152" s="1"/>
  <c r="G97"/>
  <c r="G96"/>
  <c r="G95"/>
  <c r="G94"/>
  <c r="G76"/>
  <c r="H76" s="1"/>
  <c r="G71"/>
  <c r="G70"/>
  <c r="G68"/>
  <c r="G66"/>
  <c r="G65"/>
  <c r="G64"/>
  <c r="G63"/>
  <c r="G62"/>
  <c r="G61"/>
  <c r="G58"/>
  <c r="G57"/>
  <c r="G55"/>
  <c r="G54"/>
  <c r="G53"/>
  <c r="G52"/>
  <c r="G50"/>
  <c r="G47"/>
  <c r="G45"/>
  <c r="G44"/>
  <c r="G43"/>
  <c r="G42"/>
  <c r="G41"/>
  <c r="G40"/>
  <c r="G38"/>
  <c r="G37"/>
  <c r="G36"/>
  <c r="G34"/>
  <c r="G32"/>
  <c r="G31"/>
  <c r="G29"/>
  <c r="G28"/>
  <c r="H26"/>
  <c r="G24"/>
  <c r="G23"/>
  <c r="G22"/>
  <c r="G21"/>
  <c r="G20"/>
  <c r="G19"/>
  <c r="G17"/>
  <c r="G15"/>
  <c r="G14"/>
  <c r="G13"/>
  <c r="G12"/>
  <c r="G11"/>
  <c r="G9"/>
  <c r="G6"/>
  <c r="G5"/>
  <c r="M25" i="1"/>
  <c r="N8"/>
  <c r="M8"/>
  <c r="F5" i="3"/>
  <c r="F6"/>
  <c r="F7"/>
  <c r="F8"/>
  <c r="F9"/>
  <c r="F10"/>
  <c r="F11"/>
  <c r="F12"/>
  <c r="F13"/>
  <c r="F14"/>
  <c r="F15"/>
  <c r="F16"/>
  <c r="F17"/>
  <c r="F18"/>
  <c r="F19"/>
  <c r="F20"/>
  <c r="F21"/>
  <c r="F22"/>
  <c r="F23"/>
  <c r="F24"/>
  <c r="F25"/>
  <c r="F26"/>
  <c r="F27"/>
  <c r="F28"/>
  <c r="F29"/>
  <c r="F30"/>
  <c r="F31"/>
  <c r="F32"/>
  <c r="F33"/>
  <c r="F34"/>
  <c r="F35"/>
  <c r="F36"/>
  <c r="F37"/>
  <c r="F38"/>
  <c r="F39"/>
  <c r="F40"/>
  <c r="F41"/>
  <c r="F42"/>
  <c r="F43"/>
  <c r="F44"/>
  <c r="F45"/>
  <c r="F46"/>
  <c r="F47"/>
  <c r="F48"/>
  <c r="F49"/>
  <c r="F50"/>
  <c r="F51"/>
  <c r="F52"/>
  <c r="F53"/>
  <c r="F54"/>
  <c r="F55"/>
  <c r="F56"/>
  <c r="F57"/>
  <c r="F58"/>
  <c r="F59"/>
  <c r="F60"/>
  <c r="F61"/>
  <c r="F62"/>
  <c r="F63"/>
  <c r="F64"/>
  <c r="F65"/>
  <c r="F66"/>
  <c r="F67"/>
  <c r="F68"/>
  <c r="F69"/>
  <c r="F70"/>
  <c r="F71"/>
  <c r="F72"/>
  <c r="F73"/>
  <c r="F74"/>
  <c r="F75"/>
  <c r="F76"/>
  <c r="F77"/>
  <c r="F78"/>
  <c r="F79"/>
  <c r="F80"/>
  <c r="F81"/>
  <c r="F82"/>
  <c r="F83"/>
  <c r="F84"/>
  <c r="F85"/>
  <c r="F86"/>
  <c r="F87"/>
  <c r="F88"/>
  <c r="F89"/>
  <c r="F90"/>
  <c r="F91"/>
  <c r="F92"/>
  <c r="F93"/>
  <c r="F94"/>
  <c r="F95"/>
  <c r="F96"/>
  <c r="F97"/>
  <c r="F4"/>
  <c r="F98" l="1"/>
  <c r="H45" i="4"/>
  <c r="K6" i="1"/>
  <c r="K8"/>
  <c r="K14"/>
  <c r="K23"/>
  <c r="K28"/>
  <c r="K31"/>
  <c r="K33"/>
  <c r="K37"/>
  <c r="K46"/>
  <c r="K47"/>
  <c r="K49"/>
  <c r="K54"/>
  <c r="K57"/>
  <c r="K58"/>
  <c r="K65"/>
  <c r="K67"/>
  <c r="K70"/>
  <c r="K73"/>
  <c r="K76"/>
  <c r="K77"/>
  <c r="K78"/>
  <c r="K79"/>
  <c r="K80"/>
  <c r="K81"/>
  <c r="K82"/>
  <c r="K83"/>
  <c r="K84"/>
  <c r="K85"/>
  <c r="K86"/>
  <c r="K87"/>
  <c r="K88"/>
  <c r="K89"/>
  <c r="K90"/>
  <c r="K91"/>
  <c r="K96"/>
  <c r="K97"/>
  <c r="K98"/>
  <c r="K99"/>
  <c r="K100"/>
  <c r="K101"/>
  <c r="K102"/>
  <c r="K103"/>
  <c r="K104"/>
  <c r="K106"/>
  <c r="K107"/>
  <c r="K108"/>
  <c r="K109"/>
  <c r="K110"/>
  <c r="K111"/>
  <c r="K112"/>
  <c r="K113"/>
  <c r="K114"/>
  <c r="K115"/>
  <c r="K116"/>
  <c r="K117"/>
  <c r="K118"/>
  <c r="K119"/>
  <c r="K120"/>
  <c r="K121"/>
  <c r="K122"/>
  <c r="K123"/>
  <c r="K124"/>
  <c r="K125"/>
  <c r="K126"/>
  <c r="K127"/>
  <c r="K128"/>
  <c r="K129"/>
  <c r="K130"/>
  <c r="K131"/>
  <c r="K132"/>
  <c r="K133"/>
  <c r="K134"/>
  <c r="K135"/>
  <c r="K136"/>
  <c r="K137"/>
  <c r="K138"/>
  <c r="K139"/>
  <c r="K140"/>
  <c r="K141"/>
  <c r="K142"/>
  <c r="K143"/>
  <c r="K144"/>
  <c r="K145"/>
  <c r="K146"/>
  <c r="K147"/>
  <c r="K148"/>
  <c r="K149"/>
  <c r="K150"/>
  <c r="K151"/>
  <c r="K5"/>
  <c r="F100" i="3" l="1"/>
  <c r="F101"/>
  <c r="F99"/>
  <c r="H75" i="1"/>
  <c r="K75" s="1"/>
  <c r="H25"/>
  <c r="K25" s="1"/>
  <c r="F102" i="3" l="1"/>
  <c r="F103"/>
  <c r="H44" i="1"/>
  <c r="K44" s="1"/>
  <c r="K152" s="1"/>
  <c r="K153" s="1"/>
  <c r="F104" i="3" l="1"/>
  <c r="F105"/>
  <c r="K154" i="1"/>
  <c r="K155" s="1"/>
  <c r="F26" i="2"/>
  <c r="F28" s="1"/>
  <c r="F30" s="1"/>
  <c r="K156" i="1" l="1"/>
  <c r="A107"/>
  <c r="A108" s="1"/>
  <c r="A109" s="1"/>
  <c r="A110" s="1"/>
  <c r="A111" s="1"/>
  <c r="A112" s="1"/>
  <c r="A113" s="1"/>
  <c r="A114" s="1"/>
  <c r="A115" s="1"/>
  <c r="A116" s="1"/>
  <c r="A117" s="1"/>
  <c r="A118" s="1"/>
  <c r="A119" s="1"/>
  <c r="A120" s="1"/>
  <c r="A121" s="1"/>
  <c r="A122" s="1"/>
  <c r="A123" s="1"/>
  <c r="A124" s="1"/>
  <c r="A125" s="1"/>
  <c r="A126" s="1"/>
  <c r="A127" s="1"/>
  <c r="A128" s="1"/>
  <c r="A129" s="1"/>
  <c r="A130" s="1"/>
  <c r="A131" s="1"/>
  <c r="A132" s="1"/>
  <c r="A133" s="1"/>
  <c r="A134" s="1"/>
  <c r="A135" s="1"/>
  <c r="A136" s="1"/>
  <c r="A137" s="1"/>
  <c r="A138" s="1"/>
  <c r="A139" s="1"/>
  <c r="A140" s="1"/>
  <c r="A141" s="1"/>
  <c r="A142" s="1"/>
  <c r="A143" s="1"/>
  <c r="A144" s="1"/>
  <c r="A145" s="1"/>
  <c r="A146" s="1"/>
  <c r="A147" s="1"/>
  <c r="A148" s="1"/>
  <c r="A149" s="1"/>
  <c r="A150" s="1"/>
  <c r="A151" s="1"/>
  <c r="K157" l="1"/>
  <c r="K158" s="1"/>
  <c r="A53" i="3"/>
  <c r="A54" s="1"/>
  <c r="A55" s="1"/>
  <c r="A56" s="1"/>
  <c r="A57" s="1"/>
  <c r="A58" s="1"/>
  <c r="A59" s="1"/>
  <c r="A60" s="1"/>
  <c r="A61" s="1"/>
  <c r="A62" s="1"/>
  <c r="A63" s="1"/>
  <c r="A64" s="1"/>
  <c r="A65" s="1"/>
  <c r="A66" s="1"/>
  <c r="A67" s="1"/>
  <c r="A68" s="1"/>
  <c r="A69" s="1"/>
  <c r="A70" s="1"/>
  <c r="A71" s="1"/>
  <c r="A72" s="1"/>
  <c r="A73" s="1"/>
  <c r="A74" s="1"/>
  <c r="A75" s="1"/>
  <c r="A76" s="1"/>
  <c r="A77" s="1"/>
  <c r="A78" s="1"/>
  <c r="A79" s="1"/>
  <c r="A80" s="1"/>
  <c r="A81" s="1"/>
  <c r="A82" s="1"/>
  <c r="A83" s="1"/>
  <c r="A84" s="1"/>
  <c r="A85" s="1"/>
  <c r="A86" s="1"/>
  <c r="A87" s="1"/>
  <c r="A88" s="1"/>
  <c r="A89" s="1"/>
  <c r="A90" s="1"/>
  <c r="A91" s="1"/>
  <c r="A92" s="1"/>
  <c r="A93" s="1"/>
  <c r="A94" s="1"/>
  <c r="A95" s="1"/>
  <c r="A96" s="1"/>
  <c r="A97" s="1"/>
  <c r="A48"/>
  <c r="K159" i="1" l="1"/>
  <c r="K160" s="1"/>
</calcChain>
</file>

<file path=xl/sharedStrings.xml><?xml version="1.0" encoding="utf-8"?>
<sst xmlns="http://schemas.openxmlformats.org/spreadsheetml/2006/main" count="679" uniqueCount="360">
  <si>
    <t>SL.NO</t>
  </si>
  <si>
    <r>
      <rPr>
        <sz val="10"/>
        <rFont val="Calibri"/>
        <family val="1"/>
      </rPr>
      <t>Item Description &amp; Item No.</t>
    </r>
  </si>
  <si>
    <r>
      <rPr>
        <sz val="10"/>
        <rFont val="Calibri"/>
        <family val="1"/>
      </rPr>
      <t>Quantity</t>
    </r>
  </si>
  <si>
    <r>
      <rPr>
        <sz val="10"/>
        <rFont val="Calibri"/>
        <family val="1"/>
      </rPr>
      <t>Rate</t>
    </r>
  </si>
  <si>
    <r>
      <rPr>
        <sz val="10"/>
        <rFont val="Calibri"/>
        <family val="1"/>
      </rPr>
      <t>Unit</t>
    </r>
  </si>
  <si>
    <r>
      <rPr>
        <sz val="10"/>
        <rFont val="Calibri"/>
        <family val="1"/>
      </rPr>
      <t>Ammount</t>
    </r>
  </si>
  <si>
    <t>m3</t>
  </si>
  <si>
    <t>Sq.M.</t>
  </si>
  <si>
    <t>Supplying and laying polythine sheet ( 150 gm/sq.m ) over dampproof course or beloe flooring or roof terracing or foundation or foundation trenches.                                      PWD Building Works schedule, Page -47, Item-3</t>
  </si>
  <si>
    <t>Cu.m</t>
  </si>
  <si>
    <r>
      <rPr>
        <sz val="10"/>
        <rFont val="Calibri"/>
        <family val="1"/>
      </rPr>
      <t>Each</t>
    </r>
  </si>
  <si>
    <r>
      <rPr>
        <sz val="9"/>
        <rFont val="Calibri"/>
        <family val="1"/>
      </rPr>
      <t>ii) Louvered Section.</t>
    </r>
  </si>
  <si>
    <r>
      <rPr>
        <sz val="9"/>
        <rFont val="Calibri"/>
        <family val="1"/>
      </rPr>
      <t>iii) Cleat angle ( Non-annodized).</t>
    </r>
  </si>
  <si>
    <t xml:space="preserve">                    SANITARY AND PLUMBING WORKS</t>
  </si>
  <si>
    <t>Each</t>
  </si>
  <si>
    <r>
      <rPr>
        <sz val="10"/>
        <rFont val="Calibri"/>
        <family val="1"/>
      </rPr>
      <t xml:space="preserve">(B) Fittings
</t>
    </r>
    <r>
      <rPr>
        <sz val="10"/>
        <rFont val="Calibri"/>
        <family val="1"/>
      </rPr>
      <t>(i) Coupler, (b) 110 mm</t>
    </r>
  </si>
  <si>
    <r>
      <rPr>
        <sz val="10"/>
        <rFont val="Calibri"/>
        <family val="1"/>
      </rPr>
      <t>(ii) Plain Tee, (b) 110 mm</t>
    </r>
  </si>
  <si>
    <r>
      <rPr>
        <sz val="10"/>
        <rFont val="Calibri"/>
        <family val="1"/>
      </rPr>
      <t>(iii) Door Tee, (b) 110 mm</t>
    </r>
  </si>
  <si>
    <r>
      <rPr>
        <sz val="10"/>
        <rFont val="Calibri"/>
        <family val="1"/>
      </rPr>
      <t>ix) Bend 45º, (b) 110 mm</t>
    </r>
  </si>
  <si>
    <r>
      <rPr>
        <sz val="10"/>
        <rFont val="Calibri"/>
        <family val="1"/>
      </rPr>
      <t>xi) Door Bend (T.S.), (b) 110 mm</t>
    </r>
  </si>
  <si>
    <r>
      <rPr>
        <sz val="10"/>
        <rFont val="Calibri"/>
        <family val="1"/>
      </rPr>
      <t>xvi) Pipe Clip, (b) 110 mm</t>
    </r>
  </si>
  <si>
    <r>
      <rPr>
        <sz val="10"/>
        <rFont val="Calibri"/>
        <family val="1"/>
      </rPr>
      <t>xvii) W.C. Connector (150 mm long) 125 X 110(W/WC Ring) 75 mm</t>
    </r>
  </si>
  <si>
    <r>
      <rPr>
        <sz val="10"/>
        <rFont val="Calibri"/>
        <family val="1"/>
      </rPr>
      <t>xxxi) Plain Floor Trap with Top tile &amp; Strainer 75 mm</t>
    </r>
  </si>
  <si>
    <r>
      <rPr>
        <sz val="10"/>
        <rFont val="Calibri"/>
        <family val="1"/>
      </rPr>
      <t>L) Rubber Ring, (b) 110 mm</t>
    </r>
  </si>
  <si>
    <r>
      <rPr>
        <sz val="10"/>
        <rFont val="Calibri"/>
        <family val="1"/>
      </rPr>
      <t>C)Rubber Lubricant 500 ML</t>
    </r>
  </si>
  <si>
    <r>
      <rPr>
        <sz val="10"/>
        <rFont val="Calibri"/>
        <family val="1"/>
      </rPr>
      <t>D)Solvent Cement 250 ML</t>
    </r>
  </si>
  <si>
    <r>
      <rPr>
        <sz val="10"/>
        <rFont val="Calibri"/>
        <family val="1"/>
      </rPr>
      <t>B) UPVC Fittings: c) Bend 87.5 degree (i) 75 mm. Dia.</t>
    </r>
  </si>
  <si>
    <r>
      <rPr>
        <sz val="10"/>
        <rFont val="Calibri"/>
        <family val="1"/>
      </rPr>
      <t>B) UPVC Fittings: d) Shoe (i) 75 mm. Dia.</t>
    </r>
  </si>
  <si>
    <t>Add S.G.S.T. @</t>
  </si>
  <si>
    <t>Add C.G.S.T. @</t>
  </si>
  <si>
    <r>
      <rPr>
        <sz val="10"/>
        <rFont val="Calibri"/>
        <family val="1"/>
      </rPr>
      <t>Cost Of Civil Work</t>
    </r>
  </si>
  <si>
    <r>
      <rPr>
        <sz val="10"/>
        <rFont val="Calibri"/>
        <family val="1"/>
      </rPr>
      <t>Add Contengency @3%</t>
    </r>
  </si>
  <si>
    <t>Total Amount Including L.W.C. and contengency</t>
  </si>
  <si>
    <r>
      <rPr>
        <sz val="10"/>
        <rFont val="Calibri"/>
        <family val="1"/>
      </rPr>
      <t>Say Rs.</t>
    </r>
  </si>
  <si>
    <r>
      <rPr>
        <sz val="10"/>
        <rFont val="Calibri"/>
        <family val="1"/>
      </rPr>
      <t>Non Shedule Item Sl. No. 91-106 ( Order as per SUDA) standard  plastic dustbin (12lits)</t>
    </r>
  </si>
  <si>
    <r>
      <rPr>
        <sz val="10"/>
        <rFont val="Calibri"/>
        <family val="1"/>
      </rPr>
      <t>Air freshner(pack of 4nos)</t>
    </r>
  </si>
  <si>
    <r>
      <rPr>
        <sz val="10"/>
        <rFont val="Times New Roman"/>
        <family val="1"/>
      </rPr>
      <t>Each</t>
    </r>
  </si>
  <si>
    <r>
      <rPr>
        <sz val="10"/>
        <rFont val="Calibri"/>
        <family val="1"/>
      </rPr>
      <t>Air freshner (Napthaline 250 gm)</t>
    </r>
  </si>
  <si>
    <r>
      <rPr>
        <sz val="10"/>
        <rFont val="Calibri"/>
        <family val="1"/>
      </rPr>
      <t>Harpic (blue 500 ml)</t>
    </r>
  </si>
  <si>
    <r>
      <rPr>
        <sz val="10"/>
        <rFont val="Calibri"/>
        <family val="1"/>
      </rPr>
      <t>Harpic (Red 500 ml)</t>
    </r>
  </si>
  <si>
    <r>
      <rPr>
        <sz val="10"/>
        <rFont val="Calibri"/>
        <family val="1"/>
      </rPr>
      <t>Gala double lip floor wiper</t>
    </r>
  </si>
  <si>
    <r>
      <rPr>
        <sz val="10"/>
        <rFont val="Times New Roman"/>
        <family val="1"/>
      </rPr>
      <t>Lit</t>
    </r>
  </si>
  <si>
    <r>
      <rPr>
        <sz val="10"/>
        <rFont val="Calibri"/>
        <family val="1"/>
      </rPr>
      <t>Muriatic  Acid</t>
    </r>
  </si>
  <si>
    <r>
      <rPr>
        <sz val="10"/>
        <rFont val="Calibri"/>
        <family val="1"/>
      </rPr>
      <t>Bleaching powder</t>
    </r>
  </si>
  <si>
    <r>
      <rPr>
        <sz val="10"/>
        <rFont val="Times New Roman"/>
        <family val="1"/>
      </rPr>
      <t>Kg</t>
    </r>
  </si>
  <si>
    <r>
      <rPr>
        <sz val="10"/>
        <rFont val="Calibri"/>
        <family val="1"/>
      </rPr>
      <t>Dettol ,lifeboy or similar make liquid soap</t>
    </r>
  </si>
  <si>
    <r>
      <rPr>
        <sz val="10"/>
        <rFont val="Calibri"/>
        <family val="1"/>
      </rPr>
      <t>Lit</t>
    </r>
  </si>
  <si>
    <r>
      <rPr>
        <sz val="10"/>
        <rFont val="Calibri"/>
        <family val="1"/>
      </rPr>
      <t>Rubber hand gloves</t>
    </r>
  </si>
  <si>
    <r>
      <rPr>
        <sz val="10"/>
        <rFont val="Times New Roman"/>
        <family val="1"/>
      </rPr>
      <t>Pair</t>
    </r>
  </si>
  <si>
    <r>
      <rPr>
        <sz val="10"/>
        <rFont val="Calibri"/>
        <family val="1"/>
      </rPr>
      <t>Double side plastic brush</t>
    </r>
  </si>
  <si>
    <r>
      <rPr>
        <sz val="10"/>
        <rFont val="Calibri"/>
        <family val="1"/>
      </rPr>
      <t>Plastic Broom</t>
    </r>
  </si>
  <si>
    <r>
      <rPr>
        <sz val="10"/>
        <rFont val="Calibri"/>
        <family val="1"/>
      </rPr>
      <t>supplying roaster /register for keeping acoount of regular cleanig</t>
    </r>
  </si>
  <si>
    <t>Rs.</t>
  </si>
  <si>
    <t>Total</t>
  </si>
  <si>
    <t xml:space="preserve">Rs. </t>
  </si>
  <si>
    <t xml:space="preserve"> Rs.</t>
  </si>
  <si>
    <t xml:space="preserve"> TOTAL </t>
  </si>
  <si>
    <t>Supplying Sanitary Napkin ( Whisper or similar make 50 pcs )</t>
  </si>
  <si>
    <t xml:space="preserve">                         Add for Labour welfare Cess @ 1 % </t>
  </si>
  <si>
    <t xml:space="preserve">                                  Add for Contingency  @ 3 % </t>
  </si>
  <si>
    <t>Sq.m</t>
  </si>
  <si>
    <t>sq.m</t>
  </si>
  <si>
    <t>m2</t>
  </si>
  <si>
    <t xml:space="preserve">Dry Destempering interial walls or ceilling including cleaning, washing, smoothening surface (b) two coats 
PWD Building Works schedule,  Page -196 , Item no- 9(b)  .                                                                                             </t>
  </si>
  <si>
    <t xml:space="preserve">Supplying and planting of different plants / trees (supplying well grown plants  bushy and healthy, minimum height as specified i.e. exposed height including all leads and lifts, carriage, handling, manuring applying pesticide and fertilizer etc. 
i) Furcaria Veriegated 10 to 12 leaves in height 20-30 cm in earthen pot of size 25 cm </t>
  </si>
  <si>
    <t>Supplying fitting and fixing squating plate with integrated flushing in white vitreous set in cement concrete (6:3:1) with jhama chips complete.               ( Payment of concrete will be paid seperately )          ( I ) 450 mm x 350 mm</t>
  </si>
  <si>
    <t>each</t>
  </si>
  <si>
    <t xml:space="preserve">Earth work in excavation of foundation trenches or  drains, in all sorts of soil (including mixed soil but excluding laterite or sandstone) including removing, spreading or stacking the spoils within a lead of 75 m. as directed. The item includes necessary trimming the sides of trenches, levelling, dressing and ramming the bottom, bailing out water as required complete.
(a) Depth of excavation not exceeding 1,500 mm. PWD Building Works schedule Page - 1, Item -2.a                                                                                                                </t>
  </si>
  <si>
    <t xml:space="preserve">(A) Filling in foundation or plinth by silver sand in layers not exceeding 150 mm as directed and consolidating the same by thorough saturation with water, ramming complete including the cost of supply of sand. (payment to be made on measurement of finished quantity)
PWD Building Works schedule, Page - 2, Item -4.a                             </t>
  </si>
  <si>
    <t xml:space="preserve">Brick work with 1st class bricks in cement mortar (1:4)
(a) Foundation and plinth  groung floor
PWD Building Works schedule, Page -15, Item-7.a (Rate Analysis)                                                                                                 </t>
  </si>
  <si>
    <t>Add Labour Welfare Cess. @</t>
  </si>
  <si>
    <t>Total Amount Including L.abour Welfare Cess.</t>
  </si>
  <si>
    <t>Supplying and fixing sinage with fixing stand post for public toilet for visible to passersby</t>
  </si>
  <si>
    <t>Labour for Chipping of concrete surface before taking up Plastering work.
PWD Building Works schedule, P-192, It-1</t>
  </si>
  <si>
    <t>Anodised aluminium barrel / tower / socket bolt (full covered) of approved manufactured from extruded section conforming to I.S. 204/74 fitted and fixed with cadmium plated screws . (vii) 225mm long x 10mm dia. bolt.
PWD Building Works schedule,  P-144, It No. 26 (vii)</t>
  </si>
  <si>
    <t>Iron butt hinges of approved quality fitted and fixed with 
steel screws, with ISI mark. (viii) 100mm X 75mm X 3.50mm.
PWD Building Works schedule, P-140, It No. -5 (viii)</t>
  </si>
  <si>
    <t>Anodised aluminium decorative handle (hexagonal / fluted) of approed quality fitted and fixed complete.
(i) 150mm plate x 10mm dia rod x 12mm hexagonal/fluted.
PWD Building Works schedule,  Page -146 . Item no-31,(i)</t>
  </si>
  <si>
    <t>Iron hasp bolt of approved quality fitted and fixed complete (oxidised) with 16mm dia rod with concrete bolt and round fitting.
.b)250mm long.
PWD Building Works schedule, Page -141 . Item no-10 b)</t>
  </si>
  <si>
    <t>(b) Priming one coat on timber or plastered surface with synthetic oil bound primer of approved quality including smoothening surfaces by sand papering etc.        
PWD Building Works schedule,  Page -200  . Item no- 1 (b)</t>
  </si>
  <si>
    <t>(A) Painting with best quality synthetic enamel paint of approved make and brand including smoothening surface by sand papering etc. including using of approved putty etc. on the surface, if necessary :                                                                                   Page - 200  . Item no- 1 (b)
(a) On timber or plastered surface :
With super gloss (hi-gloss) -
(iv) Two coats (with any shade except white)
PWD Building Works schedule,  Page -200 . Item no- 2(A)(a)(iv)</t>
  </si>
  <si>
    <t>a) Priming one coat on steel or other metal surface with synthetic oil bound primer of approved quality including smoothening surfaces by sand papering etc.
PWD Building Works schedule, P/200   Item-1(a)</t>
  </si>
  <si>
    <t>(A) Painting with best quality synthetic enamel paint of approved make and brand including smoothening surface by sand papering etc. including using of approved putty etc. on the surface, if necessary :
(b) On steel or other metal surface : 
(iv) Two coats (with any shade except white) 
PWD Building Works schedule, P-200   Item-2(b)(iv)</t>
  </si>
  <si>
    <t xml:space="preserve">Supplying, fitting &amp; fixing 1st quality Ceramic tiles in walls and floors to match with the existing work &amp; 4 nos. of key stones (10mm) fixed with araldite at the back of each tile &amp; finishing the joints with white cement mixed with colouring oxide if required to match the colour of tiles including roughening of concrete surface, if necessary or by synthetic adhesive &amp; grout materials etc. 
B) Wall                                                                                               
Area of each tile above 0.09 Sq.m  
ii) Other than Coloured decorative including white
PWD Building Works schedule, page-64, Item:35.(B.) (b).(ii)   ( 3rd Corrigendam ,Page 36) 
2( 7.375 + 3.250 ) x  2.10 = 44.63  m2 
3x2 x 1.00 x 2.10 = 12.60 m2 
5 x 2 x 1.20 x 2.10 = 25.20  m2                                                                     </t>
  </si>
  <si>
    <t>Supplying profiles of required section made of Aluminium Alloy Extrusions conforming to IS: 732-1983 and IS: 1285- 1975; Annodized (with required film thickness and specified colour / natural) matt finished conforming to IS: 1868-1983 for fabrication of composit door, sliding &amp; casement windows, partitions, formed of basic sections of any ISI embossed / certified make and brand as per direction of Engineer - In- Charge. (Payment will be made on finished length of the work).
(A) In 10-12 Micron thickness Annodizing film
I) Natural white      h) Louvered window.                                            i) Top, bottom and side member.
PWD Building Works schedule,  PWD, P-233, I- 1(h) i</t>
  </si>
  <si>
    <t>Supplying bubble free float glass of approved make and brand conforming to IS: 2835-1987.
iv) 5mm thick coloured / tinted / smoke glass. PWD Building Works schedule,  P-243, I -9</t>
  </si>
  <si>
    <t>Painting block letters or digits in Black Japan or any approved paint as per direction.
e) Size above 7.5 cm. and upto 10 cm.
PWD Building Works schedule,  P-268, It-17(e)</t>
  </si>
  <si>
    <t>x) Ficus blakii (F. Vivicon) well branched (Bushy) of height 120cm - 135 cm in earthen pot of size 30cm.
PWD Building Works schedule,  Page -261, It- 9 (x)</t>
  </si>
  <si>
    <t>xxvi) Areca Palm 4 - 5 suckers of height 90 cm to 105 cm in earthen pots of size 25 cm.
PWD Building Works schedule, Page -261, It- 9 (xxvi)</t>
  </si>
  <si>
    <t>Supplying, fitting and fixing Anglo-Indian W.C. in white glazed vitreous china ware of approved make complete in position with necessary bolts, nuts etc.
a) With 'P' trap (with vent)
PWD S&amp;P Schedule,  page-79, item no -3 (a)</t>
  </si>
  <si>
    <t>Supplying, fitting and fixing Closet seat of approved make with lid and C.P. hinges, rubber buffer and brass screws complete .(b) Anglo Indian
(i) Plastic (hallow type) White
PWD S&amp;P Schedule,  page-81,item no 10.b.i</t>
  </si>
  <si>
    <t>Supplying, fitting and fixing Flat back urinal (half stall urinal) in white vitreous chinaware of approved make in position with brass screws on 75 mm X 75 mm X 75 mm wooden blocks complete 
(ii) 470 mm X 280 mm X 340 mm
PWD S&amp;P Schedule, page.80,item no-6/(ii)</t>
  </si>
  <si>
    <t>Supplying fitting and fixing squating plate with integrated flushing in white vitreous set in cement concrete (6:3:1) with jhama chips complete.    
( Payment of concrete will be paid seperately )
( I ) 450 mm x 350 mm</t>
  </si>
  <si>
    <t>Supplying, fitting and fixing 10 litre P.V.C. low-down cistern conforming to I.S. specification with P.V.C. fittings complete,C.I. brackets including two coats of painting to bracket etc.
PWD S&amp;P Schedule, Page No.-36 Item No.-2,</t>
  </si>
  <si>
    <t>Supplying,fitting and fixing 32 mm dia. Flush Pipe of approved make with necessary fixing materials and clamps complete.
i) Polythene Flush Pipe 
PWD S&amp;P Schedule, Page no 81. Item no. 11(i)</t>
  </si>
  <si>
    <t xml:space="preserve">Supplying, fitting and fixing urinal flush pipe fittings of approved brand. 
(a) C.P. urinal flush pipe fittings range of one PWD S&amp;P Schedule, S.P.81,item-12/a </t>
  </si>
  <si>
    <t>Supplying, fitting and fixing white vitreous china best quality approved make wash basin with C.I. brackets on 75 mm X 75 mm wooden blocks, C.P. waste fittings of 32 mm dia., mending good all damages and painting the brackets with two coats of approved paint.
(ii) 550 mm X 400 mm size
PWD S&amp;P Schedule,  P-41, It 2 (ii)</t>
  </si>
  <si>
    <t>Supplying fitting and fixing pedestal of approved make for wash basin ( White ) 
PWD S&amp;P Schedule,  P-41, It 3</t>
  </si>
  <si>
    <t xml:space="preserve">Supplying,fitting and fixing approved brand P.V.C. CONNECTOR white flexible, with both ends coupling with heavy brass C.P. nut, 15 mm dia., 
(iii) 600 mm long 
PWD S&amp;P Schedule,  Page No.-43 Item No.-9-iii </t>
  </si>
  <si>
    <t>Supplying,fitting and fixing approved brand 32 mm dia.P.V.C. waste pipe, with PVC coupling at one end fitted with necessary clamps.
(iv) 1050 mm long each
PWD S&amp;P Schedule, Page No.-43 Item No. 10-iv</t>
  </si>
  <si>
    <t>(f) Hand Shower(Health Faucet) with 1mtr Fexible Tube with Wall Hook(Equivalent to Code No.573 &amp; Model -ALLIED of Jaquar or similar).
PWD S&amp;P Schedule, Page No.-3 Item No.- 3 f,</t>
  </si>
  <si>
    <t>(a) (i) Chromium plated Bib Cock short body (Equivalent to Code No. 511 &amp; Model - Tropical / Sumthing Special of ESSCO or similar brand).
PWD S&amp;P Schedule, Page No.-6 Item No.-7-a-i</t>
  </si>
  <si>
    <t>(b) (i) Chromium plated Stop Cock (Equivalent to Code No. 513(A) &amp; 513(B) &amp; Model - Tropical / Sumthing Special of ESSCO or similar 
PWD S&amp;P Schedule, Page No.-6 Item No.-7-b-i</t>
  </si>
  <si>
    <t>Supplying, fitting and fixing pillar cock of approved make.
a) (i) CP Pillar Cock - 15 mm. (Equivalent to Code No. 507 &amp; Model
- Tropical / Sumthing Special of ESSCO or similar brand).
(P. No. - 45, Item. No. - 19(a)i, Pwd Sanitary Plumbing 
Schedule 2017)</t>
  </si>
  <si>
    <t>Supplying, fitting and fixing PVC pipes of approved make of Schedule 80 (medium duty) conforming to ASTMD - 1785 and threaded to match with GI Pipes as per IS : 1239 (Part - I). with all necessary accessories, specials viz. socket, bend, tee, union, cross, elbo, nipple, longscrew, reducing socket, reducing tee, short piece etc. fitted with holder bats clamps, including cutting pipes, making threads,fitting, fixing etc. complete in all respect including cost of all necessary fittings as required,jointing materials and two coats of painting with approved paint in any position above ground. (Payment will be made on the centre line measurements of total pipe line including all specials. No separate payment will be made for accesories, specials. Payment for painting will be made seperately)                                                                                 (a) For Exposed Work PVC  Pipes, 25 mm                                                                
Page No.-12 Item No.-19-i(a),  PWD,VOL-II , 2017-18</t>
  </si>
  <si>
    <t>(a) (a) For Exposed Work PVC Pipes, 15 mm
Page No.-12 Item No.-19-i(a),  PWD,VOL-II , 2017-18</t>
  </si>
  <si>
    <t>(b) For Concealed Work PVC Pipes, 15 mm
Page No.-12 Item No.-19-i(b),  PWD,VOL-II , 2017-18</t>
  </si>
  <si>
    <t>Supplying and fitting fixing of gunmetal wheel valve of approved brand and make tested to 21 Kg per sq. cm. 25 mm dia(E5)
PWD S&amp;P Schedule,  P-5 It-5,vii),</t>
  </si>
  <si>
    <t>Supplying P.V.C. water storage tank of approved quality with closed top with lid (Black) - Multilayer
(b) 1000 litre capacity
PWD S&amp;P Schedule,  page.37,item no-6 (b)</t>
  </si>
  <si>
    <t>Labour for hoisting plastic water storage tank.
(i) Upto 1500 litre capacity.
(a) Upto 1st story from G.L.
PWD S&amp;P Schedule,  page.37,item no-10 (i)(a)</t>
  </si>
  <si>
    <t>Labour for punching hole in plastic water storage tank upto 50 mm dia.
PWD S&amp;P Schedule, (P. No. - 38, Item. No. - 13</t>
  </si>
  <si>
    <t>Supply of UPVC pipes (B Type) &amp; fittings conforming to IS-13592- 1992.(A) (i) Single Socketed 3 Meter Length, (b) 110 mm
PWD S&amp;P Schedule,  Page No.-68 Item No. 23,(A)(i)(b)</t>
  </si>
  <si>
    <t>Labour for fitting and fixing U.P.V.C. pipes for above ground work including cost of jointing materials etc. fitting and fixing all necessary specials, cutting pipes, cutting holes in  total pipeline including specials. (B) Under ground, (ii) 110 mm dia.
PWD S&amp;P Schedule, (P. - 74, Item. No. - 24 (B)</t>
  </si>
  <si>
    <t>Supplying, fitting &amp; fixing UPVC pipes A- Type and fittings conforming to IS:13592-1992 with all necessary clamps nails, including making holes in walls, floor etc. cutting trenches in any soil through masonry concrete structures etc if necessary and mending good damages including joining with jointing materails (Spun Yarn, Valamoid/Bitumen/M-Seal etc) complete.
A) UPVC Pipes: (i) 75 mm. Dia.
(P. - 212, Item. No. - 21 (A)(i) , (B),(c),(i) &amp; (B), (d),(i), 
 Pwd volume- i, 2017)</t>
  </si>
  <si>
    <t>Construction of septic tank of different capacities as per approved drawing with 1st class brick work in cement mortar (1:4) including two 560 mm dia. R.C.C. manhole cover(heavy type)of approved make supplied, fitted and fixed in the 100mm thick R.C.C (1:1.5:3) top slab with necessary fittings, 20mm thick cement plaster (4 : 1) with neat cement finish to the internal surfaces and 15 mm thick cement plaster (4 : 1) to outside wall upto 200 mm below G.L floor finished with 25 mm thick grey artificial stone over 100 mm thick R.C.C(1:1.5:3) bottom slab including supplying, fitting and fixing all necessry specials, fittings, S.W. tees, C.I. foot rest etc. including excavation earth in all sorts of  soil, shoring, bailing out and pumping out water as necessary, ramming, dressing the bed and fefilling the sides of the tanks with earth, removing spoils, filling up the chamber with clear water, removing foreign materials from the chamber and including constructing attached inspection pit as per approved drawing and connecting all necessary pipes, joints etc. with internal plaster work and artificial stone flooring is to be done with admixture of water proofing compound @ 0.5% by weight of cement with all costs of labour and materials.
(ii) For 20 users
A) With Pakur variety. (JSW/JSPL/SHYAM/SRMB/ELECTROSTEEL/SSL) 
PWD S&amp;P Schedule, S.P.88,Item No-3(ii)(A)    7th Corrigenda Volume ii</t>
  </si>
  <si>
    <t>Construction of circular soak well 2.5 metre deep in all types of sandy soils with dry brick work upto 1.6 metre from the bottom having 150 mm intermediate cement brick work (1:4) band all round and cement brick work (1:4) upto 0.90 metre from top with 20mm thick cement plastering (1:4) to inside face upto the depth of cement brick work, 15mm thick cement plaster (1:4) on outer face from top of the well upto G.L. and 6 mm thick cement plaster (1:4) on top of the R.C.C. cover slab including filling bottom 1.00 metre of inside of the well with brick metal (50 mm to 63 mm size) including R.C.C. cover slab of 100 mm thick with cement conc (1:1.5:3) with stone chips with necessary reinforcement and shuttering including one 560 mm dia. R.C.C. manhole cover (heavy type)of approved make supplied, fitted and fixed in the cover slab with necessary fittings, making nacessary arrangements for pipe connections, excavation of well including shoring, dewatering and removing the exess earth from the premises as per direction complete in all respect with all costs of labour and materials. With 250 mm thick dry brick work and 250 mm thick cement brick work (1:6) and 1.00m inside dia.
(Other than SAIL/TATA/RINL) 
S.P.89,Item No-4 7th Corrigenda Volume ii</t>
  </si>
  <si>
    <t xml:space="preserve">Supplying, fitting and fixing bevelled edged mirror 5.5 mm thick silver red as per I.S. 3438 / 1965 together with brass C.P. hinges. (ii) 600 mm X 450 mm                          
 PWD S&amp;P Schedule,  P-81, It-15(ii)
</t>
  </si>
  <si>
    <t>Supplying, fitting and fixing soap holder.
(b) Fibre glass 
Sanitary and plumbing work schedule P-82, It-18(b)</t>
  </si>
  <si>
    <t>Supplying, fitting and fixing glass shelf with aluminium guard rails.
(a) Ordinary type with 5.5 mm sheet glass
(i) 450 mm X 125 mm
Sanitary and plumbing work schedule P-81, It-16(a)(i)</t>
  </si>
  <si>
    <t>Say Rs.</t>
  </si>
  <si>
    <t>(a) M.S.or W.I. Ornamental grill of approved design joints continuously welded with M.S, W.I. Flats and bars of windows, railing etc. fitted and fixed with necessary screws and lugs in ground floor.
(i)  Grill weighing above 10 Kg./sq.mtr and up to 16 Kg./sq. mtr. 
PWD Building Works schedule,  P-104  Item-13 A (i) (3rd Corrigendam Page No 91) 
 2 x 2.00 x 0.750 = 3.00 m2
6 x 0.600 x 0.600 = 2.16  m2
                             = 5.16 m2 x 10..00 kg = 51.60 kg = 0.516 qtl</t>
  </si>
  <si>
    <t>Total Amount Including Labour.Wekfare.Cess.</t>
  </si>
  <si>
    <t>Total Amount Including Labour.Welfare.essC. and contengency</t>
  </si>
  <si>
    <t xml:space="preserve">                  CONSTRUCTI OF COMMUNUTY TOILET MODEL NO  - G  NON SCHEDULE WORKS</t>
  </si>
  <si>
    <t>Cum</t>
  </si>
  <si>
    <t>25mm. thick damp proof course with cement concrete with stone chips (1:1.5:3) [with graded stone aggregate 10 mm nominal size] and admixture of water proofing compound as per manufacturer's specification followed by two coat of polymer based paint, (1st coat after 4 to 5 days of concrete laying and 2 nd coat just before brick masonry work) as directed (cost of water proofing compound &amp; polymer based paint to be paid separately).( Chequering not required over concrete or painted surface). [Note:
- Waterproofing as per item 9, polymer based paint as per item 8
(a) of subhead C of Section (C).
PWD Building Works schedule, Page -47, Item -1 (Rate Analysis)                                                                                                  2 x 5.10 x 0.250  =   2.55  m2                                                                 3 x 4.55 x 0.250 = 3.41 m2</t>
  </si>
  <si>
    <t xml:space="preserve">Supplying and laying chequered tiles of any shede and of approved quality with (1:1.5:3) cement concrete laied in pannels or patterns as directed in pavement ,footpath etc including necessary underlay 25 mm thick (avg)cement morter (1:3) complete in all respect with all labour and materials. ( Using cement slurry @4.4kg/sq.m at back side and @2.4 kg/sq.m for joint filling ). 
PWD Building Works schedule,  Page -74 , Item no- 46(i).    25 mm thick                               
2 x 2.00 x1.00 = 4.00 m2  
</t>
  </si>
  <si>
    <t>Rendering the Surface of walls and ceiling with White Cement base WATER PROOF wall putty of approved make &amp; brand.(1.5 mm thick)     In Ground Floor
PWD Building Works schedule,  PWD, P- 198, I - 5    
184.26 + 23.21 = 207.50 m2</t>
  </si>
  <si>
    <t>Supplying and laying true to line and level vitrified tiles of approved brand (size not less than 600 mm X 600 mm X 10 mm thick) in floor, skirting etc. set in 20 mm sand cement mortar (1:4) and 2 mm thick cement slurry back side of tiles using cement @ 2.91Kg./sqM or using polymerised adhesive (6 mm thick layer applied directly over finished artificial stone floor/Mosaic etc without any backing course) laid after application slurry using 1.75 Kg of cement per sqM below mortar only, joints grouted with admixture of white cement and colouring  Pigment to match with colour of tiles / epoxy grout materials of approved make as directed and removal of wax coating of top surface of tiles with warm water  and polishing the tiles using soft and dry cloth upto mirror finish complete including the cost of materials, labour and all other incidental charges complete true to the manufacturer's specification and direction of Engineer-in-Charge. (White cement, synthetic adhesive and grout material to be supplied by the contrr]e)
I (I) With application slurry @1.75 kg/ Sq.m, 20 mm sand cement mortar (1:4) &amp; 2 mm thick cement slurry at back side of tiles, 0.2 kg/ Sq.m white cement for joint filling with pigment.
(A) Deep Colour &amp; White
PWD Building Works schedule, Page-66   Item-36 (A)   ( 3rd                      Floor
 5.10 x 4.55 =  23.21  m2</t>
  </si>
  <si>
    <t xml:space="preserve">Applying interrior grade Acrylic Primer of approved quality and brand on plastered and concrete surface old or new surface to receive Distemper Acrylic emulsion paint including scraping and prepairing the surface thoroughly , complete as per manufacturer's specification and as per direction of the E-I-C ( Ground Floor )   ( b ) Two Coats      
PWD Building Works schedule,  Page -74 , Item no- 46(i).                                                                                                 57.90 + 28.00 + 36.00 +23.21 - 82.43  = 52.68 m2                                                                 </t>
  </si>
  <si>
    <t xml:space="preserve">Applying exterior grade Acrylic Primer of approved quality and brand on plastered or concrete surface old or new surface to receive Decorative Textured (Martt Finish) or Smooth Finish Acrylic exterior emulsion paint including scraping and prepairing the surface thoroughly , complete as per manufacturer's specification and as per direction of the EIC in Ground Floor (b) two coats.
PWD Building Works schedule,  Page -196 , Item no- 8(b)                   </t>
  </si>
  <si>
    <t>Protective and Decorative Acrylic Exterior emulsion paint of approved quality, as per manufacturer's specification and as per dirction of EIC to be applied overf Acrylic primer as required. The rate includes cost of materials, labour, scaffolding and all incedental charges but excluding the cost of primer in ground floor (two coats)(a) normal acrylic emulsion.                                                                               PWD Building Works schedule,  Page -197 , Item no- 17(</t>
  </si>
  <si>
    <t>Sqm</t>
  </si>
  <si>
    <t>M.T.</t>
  </si>
  <si>
    <t>Mtr</t>
  </si>
  <si>
    <t>Qntl</t>
  </si>
  <si>
    <t>M</t>
  </si>
  <si>
    <t>Nos</t>
  </si>
  <si>
    <t>500 ML</t>
  </si>
  <si>
    <t>250 ML</t>
  </si>
  <si>
    <r>
      <t xml:space="preserve">      </t>
    </r>
    <r>
      <rPr>
        <sz val="14"/>
        <color theme="1"/>
        <rFont val="Calibri"/>
        <family val="2"/>
        <scheme val="minor"/>
      </rPr>
      <t>CONSTRUCTION OF TOILET BLOCK ( CT/PT) MODEL NO  - G  CIVIL WORKS  
          TOILET SEATS -4 NOS AND URINAL- 5 NOS</t>
    </r>
  </si>
  <si>
    <t>Installation of Sinage</t>
  </si>
  <si>
    <t>Sinage APC based &amp; Reflective vinyl</t>
  </si>
  <si>
    <t>SMS/any otherICT based feedback system ( With number displayed on which SMS has to be sent )</t>
  </si>
  <si>
    <t>Glow Sign board Name and contact details of the following are displayed prominently - Toilet Identification number , name of ULB under which jurisdiction toilet is coverwd , ward number and maintanance authority prominently displayed for each toilet block supervisor, supervisor's agency and area sanitary inspector.</t>
  </si>
  <si>
    <t xml:space="preserve">Mini Tulu Pump </t>
  </si>
  <si>
    <t>Lettering on Toilet Wall for display of name and contact details of ULB ward number and name of maintanance authority , saniinspector, etc.</t>
  </si>
  <si>
    <t>Item Description &amp; Item No.</t>
  </si>
  <si>
    <t>Quantity</t>
  </si>
  <si>
    <t>Rate</t>
  </si>
  <si>
    <t>Unit</t>
  </si>
  <si>
    <t>Ammount</t>
  </si>
  <si>
    <t>Supplying paper Napkin</t>
  </si>
  <si>
    <t>Colin glass or surface cleaner</t>
  </si>
  <si>
    <t>NOS</t>
  </si>
  <si>
    <t>L</t>
  </si>
  <si>
    <t>B</t>
  </si>
  <si>
    <t>H</t>
  </si>
  <si>
    <t xml:space="preserve">Qty </t>
  </si>
  <si>
    <t>Total      Quantity</t>
  </si>
  <si>
    <t>Colm.</t>
  </si>
  <si>
    <t>Partition wall</t>
  </si>
  <si>
    <t xml:space="preserve">Single Brick Flat Soling of picked jhama bricks including ramming and dressing bed to proper level and filling joints with local sand. PWD Building Works schedule, Page- 14, Item - 1  ( Corri. Page-01, Date-04-06-2018)                                                                                           </t>
  </si>
  <si>
    <t xml:space="preserve"> 2 x 3 x (1.20 x 1.20 ) + (0.250 x 0.250 ) /2 x 0.150 = 0.676  m3 </t>
  </si>
  <si>
    <t xml:space="preserve">Cement concrete with graded jhama khoa (30 mm size) excluding shuttering In ground floor and foundation. (a) 1:3:6 proportion. PWD Building Works schedule, Page -23, Item -B.1.a, ( Corri. Page- 09, Date-04-06-2018)                     Rate Analysis1  ( Corri. Page-01, Date-04-06-2018)        
                                                                               </t>
  </si>
  <si>
    <t xml:space="preserve">125 mm brick work with 1st classbricks in cement morter ( 1:4) in ground floor.                                                                                               PWD Building Works schedule, Page -16, Item-16,cori page -3, date -04.06.2018  (Rate Analysis)                                                                                                                                                                                                                     </t>
  </si>
  <si>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(f) 25 mm to 30 mm shuttering without staging in foundation PWD Building Works schedule, Page -42, 
Item- 36.f                                   
</t>
  </si>
  <si>
    <t xml:space="preserve">Artificial stone in floor ,dado,staircaseetc with cement morter (1:2:4)with stone chips lsied in panels as directed with topping made with ordinary or white cement (as necessary) and marbel dust in proportion (1:2) in cluding smooth finishing and rounding off corners including raking out joints or roughening of concrete surface and application of cement slurry before flooring works using cement @ 1.75 kg/ sq.m all complete including all materials and labour.                                                                   In ground floor   
3 mm thick topping  using gray cement       (ii)25 mm
PWD Building Works schedule, p-48 Item 6(ii)   
</t>
  </si>
  <si>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(a) 25 mm to 30 mm thick wooden shuttering as per decision &amp; direction of Engineer-In-Charge.
PWD Building Works schedule, Page -42, Item- 36.a 
                                                       </t>
  </si>
  <si>
    <t xml:space="preserve">Collapsible gate with 40 mm x 10 mm x 6 mm Tee as top and bottom guide rail , 20 mm x 10 mm x 2 mm vertical channels 100 mm apartin fullt stretched position 20m  x 5 mm MS flats as collapsible bracings properly reveted and washered including 38 mm steel roller including locking arrangements , fitted and fixed in position with lugs set in cement concrete including cutting necessary hikes chasing etc in walls , floors etc and making good all damages .
  PWD Building Works schedule, Page -106, Item- .18         
                                                                                         </t>
  </si>
  <si>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 With 1:6 cement mortar
(c) 15 mm thick plaster
PWD Building Works schedule, P-189 It- No. 1  (Rate Analysis)    
                                                          </t>
  </si>
  <si>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(ii) With 1:4 cement mortar                                                                  (c) 10 mm thick plaster
PWD Building Works schedule, P-189 It- No. 1 (ii)(c) (Rate Analysis)              
</t>
  </si>
  <si>
    <t xml:space="preserve">Neat cement punning about 1.5 mm thick in wall ,dado, window sills, floors etc  .   Note cement 0.152 m3/100 m2    PWD Building Works schedule, P-192 It- No. 15 
</t>
  </si>
  <si>
    <t xml:space="preserve">Supplying, fitting and fixing fibre reinforced polymer (FRP) Composite door frame as per approved section with glass fibre reinforced plastic moulded skins and a special sandwich core, so as to impart monolitaheic composite structure as per approved technology of Department of Science and Technology (DST) to safisfy IS: 4020 door testing performance criteria..            
(i) 66mm x 90mm
PWD Building Works schedule,  P-115, It - 3 (i) 
</t>
  </si>
  <si>
    <t xml:space="preserve">Supplying, fitting &amp; fixing fibre reinforced polymer (FRP) Composite door shutters as per approved design with glass fibre reinforced plastic moulded skins and a special sandwich core, so as to impart monolitaheic composite structure as per approved technology of Department of Science and Technology (DST) to satisfy IS:4020 door testing performance criteria. In ground floor.
ii) 25 mm thick P-125, It- 14(ii)
</t>
  </si>
  <si>
    <t>say  Rs.</t>
  </si>
  <si>
    <t xml:space="preserve">Brick work with 1st class bricks in cement mortar (1:4)
(b) superstructure  groung floor
PWD Building Works schedule, Page -15, Item-7.b (Rate Analysis)                                                                                                </t>
  </si>
  <si>
    <t>Earth work in filling in foundation trenches or plinth with good earth, in layers not exceeding 150 mm. including watering and ramming etc. layer by layer complete. (Payment to be made on the basis of measurement of finished quantity of work).
(a) With earth obtained from excavation of foundation. PWD Building Works schedule, Page - 1, Item -3.a                    1/3 X 8.696 = 2.899 M3</t>
  </si>
  <si>
    <t>Reinforcement for reinforced concrete work in all sorts of structures including distribution bars, stirrups, binders etc initial straightening and  removal of loose rust (if necessary), cutting to requisite length, hooking and bending to correct shape, placing in proper position and binding with 16 gauge black annealed wire at every intersection, complete as per drawing and direction. (a) For works in foundation and upto roof of ground floor/upto 4 m.
(i) Tor steel/Mild Steel  , JSPL/SWAYN/ELETRO/STEEL
PWD Building Works schedule, Page - 43, Item - 40.a.i.1( Corri. 10th Page-01, Dat23-01-2020) (Rate Analysis)                                                                                                                                                 Item  no   ,  vol of conc 8.245x1.20 % = 0.0989 m3 x 35.315 c.ft =   3.493C.ft x  225 kg = 786.00 kg =0.786 MT</t>
  </si>
  <si>
    <t>Rupees Eight Lakh Fourty Six Thousand Nine Hundred Ninety Two Only</t>
  </si>
  <si>
    <r>
      <rPr>
        <sz val="8"/>
        <rFont val="Calibri"/>
        <family val="1"/>
      </rPr>
      <t>Item Description &amp; Item No.</t>
    </r>
  </si>
  <si>
    <r>
      <rPr>
        <sz val="8"/>
        <rFont val="Calibri"/>
        <family val="1"/>
      </rPr>
      <t>Unit</t>
    </r>
  </si>
  <si>
    <r>
      <rPr>
        <sz val="8"/>
        <rFont val="Calibri"/>
        <family val="1"/>
      </rPr>
      <t>Ammount</t>
    </r>
  </si>
  <si>
    <t xml:space="preserve">Ordinary Cement concrete (mix 1:1.5:3) with graded stone chips (20 mm nominal size) excluding shuttering and reinforcement,if any, in ground floor as per relevant IS codes.
a) Pakur Variety /Chandil Variety
PWD Building Works schedule, p-26 Item 10 a (Rate Analysis )                                                                              </t>
  </si>
  <si>
    <r>
      <rPr>
        <sz val="8"/>
        <rFont val="Calibri"/>
        <family val="1"/>
      </rPr>
      <t>ii) Louvered Section.</t>
    </r>
  </si>
  <si>
    <r>
      <rPr>
        <sz val="8"/>
        <rFont val="Calibri"/>
        <family val="1"/>
      </rPr>
      <t>iii) Cleat angle ( Non-annodized).</t>
    </r>
  </si>
  <si>
    <r>
      <rPr>
        <sz val="8"/>
        <rFont val="Calibri"/>
        <family val="1"/>
      </rPr>
      <t>Chromium plated angular Stop Cock with wall flange (Equivalent to Code No. 5053 &amp; Model - Florentine of Jaquar or similar brand). PWD S&amp;P Schedule, Page No.-6 Item No.-7-d-i,</t>
    </r>
  </si>
  <si>
    <r>
      <rPr>
        <sz val="8"/>
        <rFont val="Calibri"/>
        <family val="1"/>
      </rPr>
      <t>(B) Fittings
(i) Coupler, (b) 110 mm</t>
    </r>
  </si>
  <si>
    <r>
      <rPr>
        <sz val="8"/>
        <rFont val="Calibri"/>
        <family val="1"/>
      </rPr>
      <t>(ii) Plain Tee, (b) 110 mm</t>
    </r>
  </si>
  <si>
    <r>
      <rPr>
        <sz val="8"/>
        <rFont val="Calibri"/>
        <family val="1"/>
      </rPr>
      <t>(iii) Door Tee, (b) 110 mm</t>
    </r>
  </si>
  <si>
    <r>
      <rPr>
        <sz val="8"/>
        <rFont val="Calibri"/>
        <family val="1"/>
      </rPr>
      <t>ix) Bend 45º, (b) 110 mm</t>
    </r>
  </si>
  <si>
    <r>
      <rPr>
        <sz val="8"/>
        <rFont val="Calibri"/>
        <family val="1"/>
      </rPr>
      <t>xi) Door Bend (T.S.), (b) 110 mm</t>
    </r>
  </si>
  <si>
    <r>
      <rPr>
        <sz val="8"/>
        <rFont val="Calibri"/>
        <family val="1"/>
      </rPr>
      <t>xvi) Pipe Clip, (b) 110 mm</t>
    </r>
  </si>
  <si>
    <r>
      <rPr>
        <sz val="8"/>
        <rFont val="Calibri"/>
        <family val="1"/>
      </rPr>
      <t>xvii) W.C. Connector (150 mm long) 125 X 110(W/WC Ring) 75 mm</t>
    </r>
  </si>
  <si>
    <r>
      <rPr>
        <sz val="8"/>
        <rFont val="Calibri"/>
        <family val="1"/>
      </rPr>
      <t>xxxi) Plain Floor Trap with Top tile &amp; Strainer 75 mm</t>
    </r>
  </si>
  <si>
    <r>
      <rPr>
        <sz val="8"/>
        <rFont val="Calibri"/>
        <family val="1"/>
      </rPr>
      <t>L) Rubber Ring, (b) 110 mm</t>
    </r>
  </si>
  <si>
    <r>
      <rPr>
        <sz val="8"/>
        <rFont val="Calibri"/>
        <family val="1"/>
      </rPr>
      <t>C)Rubber Lubricant 500 ML</t>
    </r>
  </si>
  <si>
    <r>
      <rPr>
        <sz val="8"/>
        <rFont val="Calibri"/>
        <family val="1"/>
      </rPr>
      <t>D)Solvent Cement 250 ML</t>
    </r>
  </si>
  <si>
    <r>
      <rPr>
        <sz val="8"/>
        <rFont val="Calibri"/>
        <family val="1"/>
      </rPr>
      <t>B) UPVC Fittings: c) Bend 87.5 degree (i) 75 mm. Dia.</t>
    </r>
  </si>
  <si>
    <r>
      <rPr>
        <sz val="8"/>
        <rFont val="Calibri"/>
        <family val="1"/>
      </rPr>
      <t>B) UPVC Fittings: d) Shoe (i) 75 mm. Dia.</t>
    </r>
  </si>
  <si>
    <r>
      <rPr>
        <sz val="8"/>
        <rFont val="Calibri"/>
        <family val="1"/>
      </rPr>
      <t>Cost Of Civil Work</t>
    </r>
  </si>
  <si>
    <r>
      <rPr>
        <sz val="8"/>
        <rFont val="Calibri"/>
        <family val="1"/>
      </rPr>
      <t>Add L.W.C. @</t>
    </r>
  </si>
  <si>
    <r>
      <rPr>
        <sz val="8"/>
        <rFont val="Calibri"/>
        <family val="1"/>
      </rPr>
      <t>Add Contengency @3%</t>
    </r>
  </si>
  <si>
    <t>Constructing Inspection pit of inside measurement 600mm X 600mm X upto 600mm (depth) with 250 mm thick 1st. class brick work in cement mortar (1:4) on all sides, bottom of the pit consisting of 100 mm thick cement concrete (1:3:6) with stone chips over a layer of jhama brick flat soling,15 mm thick (1:4) cement plaster to inside walls and out-side walls upto G.L. and 20 mm.thick (1:4) plaster to bottom of the pit, providing necessary invert with cement concrete (1:3:6) with stone chips as per direction, neat cement finishing to entire internal surfaces, top of the pit covered with 100 mm thick R.C.C. slab (1:1.5:3) with stone chips and necessary reinforcements upto 1% and shuttering including 6 mm thick cement plaster (1:4) in all external surfaces of the slab and one 560 mm dia. R.C.C. manhole cover of approved make supplied, fitted and fixed in the slab with necessary fittings, necessary earthwork in excavation in all sorts  of soil, filling sides of the pit with earth and removing spoils after work complete in all respect with all costs of labour and materials.
i) With Pakur variety (Other than SAIL/TATA/RINL).
PWD S&amp;P Schedule,  S.P.87,Item No-1/(i), 7th Corrigenda Volume ii</t>
  </si>
  <si>
    <t>Supplying, fitting and fixing towel rail with two brackets.
(a) C.P. over brass
(ii) 25 mm dia. and 600 mm long                                                PWD S&amp;P Schedule,   p No 82    I No- 22 (a)(ii)</t>
  </si>
  <si>
    <t>Referance of schedule of Rate : - PWD (W.B.), BUILDING WORKS, [With effect from 01.11.2017]
 Incorporation of GST Act, 2017 &amp; All addenda &amp; Corrigenda of SOR, 01.12.2015.                                                                                                                                                                                                                      PWD schedule of rates:Building and Sanitary&amp;Plumbing w.e.f 01.11 2017</t>
  </si>
  <si>
    <r>
      <t xml:space="preserve">(A) Filling in foundation or plinth by silver sand in layers not exceeding 150 mm as directed and consolidating the same by thorough saturation with water, ramming complete including the cost of supply of sand. (payment to be made on measurement of finished quantity)
</t>
    </r>
    <r>
      <rPr>
        <b/>
        <sz val="9"/>
        <rFont val="Calibri"/>
        <family val="2"/>
      </rPr>
      <t>PWD Building Works schedule, Page - 2, Item -4.a</t>
    </r>
    <r>
      <rPr>
        <sz val="9"/>
        <rFont val="Calibri"/>
        <family val="1"/>
      </rPr>
      <t xml:space="preserve">                             </t>
    </r>
  </si>
  <si>
    <r>
      <t xml:space="preserve">Single Brick Flat Soling of picked jhama bricks including ramming and dressing bed to proper level and filling joints with local sand.                    </t>
    </r>
    <r>
      <rPr>
        <b/>
        <sz val="9"/>
        <color theme="1"/>
        <rFont val="Calibri"/>
        <family val="2"/>
        <scheme val="minor"/>
      </rPr>
      <t>PWD Building Works schedule, Page- 14, Item - 1  ( Corri. Page-01, Date-04-06-2018)</t>
    </r>
    <r>
      <rPr>
        <sz val="11"/>
        <color theme="1"/>
        <rFont val="Calibri"/>
        <family val="2"/>
        <scheme val="minor"/>
      </rPr>
      <t xml:space="preserve">                                                                                </t>
    </r>
  </si>
  <si>
    <r>
      <t xml:space="preserve">Ordinary Cement concrete (mix 1:1.5:3) with graded stone chips (20 mm nominal size) excluding shuttering and reinforcement,if any, in ground floor as per relevant IS codes.
a) Pakur Variety /Chandil Variety
</t>
    </r>
    <r>
      <rPr>
        <b/>
        <sz val="9"/>
        <rFont val="Calibri"/>
        <family val="2"/>
      </rPr>
      <t xml:space="preserve">PWD Building Works schedule, p-26 Item 10 a (Rate Analysis) </t>
    </r>
    <r>
      <rPr>
        <sz val="9"/>
        <rFont val="Calibri"/>
        <family val="1"/>
      </rPr>
      <t xml:space="preserve">                                                 </t>
    </r>
  </si>
  <si>
    <r>
      <t xml:space="preserve">25mm. thick damp proof course with cement concrete with stone chips (1:1.5:3) [with graded stone aggregate 10 mm nominal size] and admixture of water proofing compound as per manufacturer's specification followed by two coat of polymer based paint, (1st coat after 4 to 5 days of concrete laying and 2 nd coat just before brick masonry work) as directed (cost of water proofing compound &amp; polymer based paint to be paid separately).( Chequering not required over concrete or painted surface). [Note:
- Waterproofing as per item 9, polymer based paint as per item 8
(a) of subhead C of Section (C).
</t>
    </r>
    <r>
      <rPr>
        <b/>
        <sz val="9"/>
        <color theme="1"/>
        <rFont val="Calibri"/>
        <family val="2"/>
        <scheme val="minor"/>
      </rPr>
      <t xml:space="preserve">PWD Building Works schedule, Page -47, Item -1 (Rate Analysis)    </t>
    </r>
    <r>
      <rPr>
        <sz val="11"/>
        <color theme="1"/>
        <rFont val="Calibri"/>
        <family val="2"/>
        <scheme val="minor"/>
      </rPr>
      <t xml:space="preserve">                                                                                              </t>
    </r>
  </si>
  <si>
    <r>
      <t xml:space="preserve">125 mm brick work with 1st classbricks in cement morter ( 1:4) in ground floor.                                                                                               </t>
    </r>
    <r>
      <rPr>
        <b/>
        <sz val="9"/>
        <color theme="1"/>
        <rFont val="Calibri"/>
        <family val="2"/>
        <scheme val="minor"/>
      </rPr>
      <t xml:space="preserve">PWD Building Works schedule, Page -16, Item-16,cori page -3, date -04.06.2018  (Rate Analysis) </t>
    </r>
    <r>
      <rPr>
        <sz val="11"/>
        <color theme="1"/>
        <rFont val="Calibri"/>
        <family val="2"/>
        <scheme val="minor"/>
      </rPr>
      <t xml:space="preserve">                                                                                                                                                                                                                                                                                  </t>
    </r>
  </si>
  <si>
    <r>
      <t xml:space="preserve">Supplying and laying polythine sheet ( 150 gm/sq.m ) over dampproof course or beloe flooring or roof terracing or foundation or foundation trenches.                                     
</t>
    </r>
    <r>
      <rPr>
        <b/>
        <sz val="9"/>
        <color theme="1"/>
        <rFont val="Calibri"/>
        <family val="2"/>
        <scheme val="minor"/>
      </rPr>
      <t>PWD Building Works schedule, Page -47, Item-3</t>
    </r>
  </si>
  <si>
    <r>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(f) 25 mm to 30 mm shuttering without staging in foundation
</t>
    </r>
    <r>
      <rPr>
        <b/>
        <sz val="9"/>
        <rFont val="Calibri"/>
        <family val="2"/>
      </rPr>
      <t xml:space="preserve">PWD Building Works schedule, Page -42, Item- 36.f   </t>
    </r>
    <r>
      <rPr>
        <sz val="9"/>
        <rFont val="Calibri"/>
        <family val="1"/>
      </rPr>
      <t xml:space="preserve">                                </t>
    </r>
  </si>
  <si>
    <r>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(a) 25 mm to 30 mm thick wooden shuttering as per decision &amp; direction of Engineer-In-Charge.
</t>
    </r>
    <r>
      <rPr>
        <b/>
        <sz val="9"/>
        <rFont val="Calibri"/>
        <family val="2"/>
      </rPr>
      <t xml:space="preserve">PWD Building Works schedule, Page -42, Item- 36.a  </t>
    </r>
    <r>
      <rPr>
        <sz val="9"/>
        <rFont val="Calibri"/>
        <family val="1"/>
      </rPr>
      <t xml:space="preserve">                     </t>
    </r>
  </si>
  <si>
    <r>
      <t xml:space="preserve">Artificial stone in floor ,dado,staircaseetc with cement morter (1:2:4)with stone chips lsied in panels as directed with topping made with ordinary or white cement (as necessary) and marbel dust in proportion (1:2) in cluding smooth finishing and rounding off corners including raking out joints or roughening of concrete surface and application of cement slurry before flooring works using cement @ 1.75 kg/ sq.m all complete including all materials and labour.                                                                   In ground floor  3 mm thick topping  using gray cement                               (ii)25 mm
</t>
    </r>
    <r>
      <rPr>
        <b/>
        <sz val="9"/>
        <rFont val="Calibri"/>
        <family val="2"/>
      </rPr>
      <t xml:space="preserve">PWD Building Works schedule, p-48 Item 6(ii)     </t>
    </r>
    <r>
      <rPr>
        <sz val="9"/>
        <rFont val="Calibri"/>
        <family val="1"/>
      </rPr>
      <t xml:space="preserve">                          </t>
    </r>
  </si>
  <si>
    <r>
      <t xml:space="preserve">Reinforcement for reinforced concrete work in all sorts of structures including distribution bars, stirrups, binders etc initial straightening and  removal of loose rust (if necessary), cutting to requisite length, hooking and bending to correct shape, placing in proper position and binding with 16 gauge black annealed wire at every intersection, complete as per drawing and direction. (a) For works in foundation and upto roof of ground floor/upto 4 m.
(i) Tor steel/Mild Steel  , JSPL/SWAYN/ELETRO/STEEL
</t>
    </r>
    <r>
      <rPr>
        <b/>
        <sz val="9"/>
        <rFont val="Calibri"/>
        <family val="2"/>
      </rPr>
      <t xml:space="preserve">PWD Building Works schedule, Page - 43, Item - 40.a.i.1( Corri. 10th Page-01, Date-23-01-2020) (Rate Analysis)                                                                                                                                                 </t>
    </r>
  </si>
  <si>
    <r>
      <t xml:space="preserve">Collapsible gate with 40 mm x 10 mm x 6 mm Tee as top and bottom guide rail , 20 mm x 10 mm x 2 mm vertical channels 100 mm apartin fullt stretched position 20m  x 5 mm MS flats as collapsible bracings properly reveted and washered including 38 mm steel roller including locking arrangements , fitted and fixed in position with lugs set in cement concrete including cutting necessary hikes chasing etc in walls , floors etc and making good all damages .
</t>
    </r>
    <r>
      <rPr>
        <b/>
        <sz val="9"/>
        <rFont val="Calibri"/>
        <family val="2"/>
      </rPr>
      <t xml:space="preserve">PWD Building Works schedule, Page -106, Item- .18   </t>
    </r>
    <r>
      <rPr>
        <sz val="9"/>
        <rFont val="Calibri"/>
        <family val="1"/>
      </rPr>
      <t xml:space="preserve">                                                                                                           </t>
    </r>
  </si>
  <si>
    <r>
      <t xml:space="preserve">Brick work with 1st class bricks in cement mortar (1:4)
(a) Foundation and plinth  groung floor
</t>
    </r>
    <r>
      <rPr>
        <b/>
        <sz val="9"/>
        <color rgb="FF000000"/>
        <rFont val="Times New Roman"/>
        <family val="1"/>
      </rPr>
      <t>PWD Building Works schedule, Page -15, Item-7.a (Rate Analysis)</t>
    </r>
    <r>
      <rPr>
        <sz val="10"/>
        <color rgb="FF000000"/>
        <rFont val="Times New Roman"/>
        <family val="1"/>
      </rPr>
      <t xml:space="preserve">                                                                                                 </t>
    </r>
  </si>
  <si>
    <r>
      <t xml:space="preserve">Brick work with 1st class bricks in cement mortar (1:4)
(b) superstructure  groung floor
</t>
    </r>
    <r>
      <rPr>
        <b/>
        <sz val="9"/>
        <color rgb="FF000000"/>
        <rFont val="Times New Roman"/>
        <family val="1"/>
      </rPr>
      <t xml:space="preserve">PWD Building Works schedule, Page -15, Item-7.b (Rate Analysis)   </t>
    </r>
    <r>
      <rPr>
        <sz val="10"/>
        <color rgb="FF000000"/>
        <rFont val="Times New Roman"/>
        <family val="1"/>
      </rPr>
      <t xml:space="preserve">                                                                                              </t>
    </r>
  </si>
  <si>
    <r>
      <rPr>
        <sz val="9"/>
        <rFont val="Calibri"/>
        <family val="1"/>
      </rPr>
      <t xml:space="preserve">Labour for Chipping of concrete surface before taking up Plastering work.
</t>
    </r>
    <r>
      <rPr>
        <b/>
        <sz val="9"/>
        <rFont val="Calibri"/>
        <family val="2"/>
      </rPr>
      <t>PWD Building Works schedule, P-192, It-1</t>
    </r>
  </si>
  <si>
    <r>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 With 1:6 cement mortar
(c) 15 mm thick plaster
</t>
    </r>
    <r>
      <rPr>
        <b/>
        <sz val="9"/>
        <rFont val="Calibri"/>
        <family val="2"/>
      </rPr>
      <t xml:space="preserve">PWD Building Works schedule, P-189 It- No. 1  (Rate Analysis) </t>
    </r>
    <r>
      <rPr>
        <sz val="9"/>
        <rFont val="Calibri"/>
        <family val="1"/>
      </rPr>
      <t xml:space="preserve">                                             </t>
    </r>
  </si>
  <si>
    <r>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(ii) With 1:4 cement mortar                                                                  (c) 10 mm thick plaster
</t>
    </r>
    <r>
      <rPr>
        <b/>
        <sz val="9"/>
        <rFont val="Calibri"/>
        <family val="2"/>
      </rPr>
      <t>PWD Building Works schedule, P-189 It- No. 1 (ii)(c) (Rate Analysis)</t>
    </r>
    <r>
      <rPr>
        <sz val="9"/>
        <rFont val="Calibri"/>
        <family val="1"/>
      </rPr>
      <t xml:space="preserve">                                                                                                      </t>
    </r>
  </si>
  <si>
    <r>
      <t xml:space="preserve">Neat cement punning about 1.5 mm thick in wall ,dado, window sills, floors etc  .   Note cement 0.152 m3/100 m2      </t>
    </r>
    <r>
      <rPr>
        <b/>
        <sz val="9"/>
        <rFont val="Calibri"/>
        <family val="2"/>
      </rPr>
      <t xml:space="preserve">PWD Building Works schedule, P-192 It- No. 15  </t>
    </r>
    <r>
      <rPr>
        <sz val="9"/>
        <rFont val="Calibri"/>
        <family val="1"/>
      </rPr>
      <t xml:space="preserve">        </t>
    </r>
  </si>
  <si>
    <r>
      <t xml:space="preserve">Supplying, fitting and fixing fibre reinforced polymer (FRP) Composite door frame as per approved section with glass fibre reinforced plastic moulded skins and a special sandwich core, so as to impart monolitaheic composite structure as per approved technology of Department of Science and Technology (DST) to safisfy IS: 4020 door testing performance criteria..                    (i) 66mm x 90mm
</t>
    </r>
    <r>
      <rPr>
        <b/>
        <sz val="9"/>
        <rFont val="Calibri"/>
        <family val="2"/>
      </rPr>
      <t xml:space="preserve">PWD Building Works schedule,  P-115, It - 3 (i)  </t>
    </r>
    <r>
      <rPr>
        <sz val="9"/>
        <rFont val="Calibri"/>
        <family val="1"/>
      </rPr>
      <t xml:space="preserve">                               </t>
    </r>
  </si>
  <si>
    <r>
      <t xml:space="preserve">Supplying, fitting &amp; fixing fibre reinforced polymer (FRP) Composite door shutters as per approved design with glass fibre reinforced plastic moulded skins and a special sandwich core, so as to impart monolitaheic composite structure as per approved technology of Department of Science and Technology (DST) to satisfy IS:4020 door testing performance criteria. In ground floor.
ii) 25 mm thick                                                                        </t>
    </r>
    <r>
      <rPr>
        <b/>
        <sz val="9"/>
        <rFont val="Calibri"/>
        <family val="2"/>
      </rPr>
      <t xml:space="preserve">PWD Building Works schedule,P-125, It- 14(ii)   </t>
    </r>
    <r>
      <rPr>
        <sz val="9"/>
        <rFont val="Calibri"/>
        <family val="1"/>
      </rPr>
      <t xml:space="preserve">                                                             </t>
    </r>
  </si>
  <si>
    <r>
      <rPr>
        <sz val="9"/>
        <rFont val="Calibri"/>
        <family val="1"/>
      </rPr>
      <t xml:space="preserve">Anodised aluminium barrel / tower / socket bolt (full covered) of approved manufactured from extruded section conforming to I.S. 204/74 fitted and fixed with cadmium plated screws . (vii) 225mm long x 10mm dia. bolt.
</t>
    </r>
    <r>
      <rPr>
        <b/>
        <sz val="9"/>
        <rFont val="Calibri"/>
        <family val="2"/>
      </rPr>
      <t>PWD Building Works schedule,  P-144, It No. 26 (vii)</t>
    </r>
  </si>
  <si>
    <r>
      <rPr>
        <sz val="9"/>
        <rFont val="Calibri"/>
        <family val="1"/>
      </rPr>
      <t xml:space="preserve">Iron butt hinges of approved quality fitted and fixed with steel screws, with ISI mark. (viii) 100mm X 75mm X 3.50mm.
</t>
    </r>
    <r>
      <rPr>
        <b/>
        <sz val="9"/>
        <rFont val="Calibri"/>
        <family val="2"/>
      </rPr>
      <t>PWD Building Works schedule, P-140, It No. -5 (viii)</t>
    </r>
  </si>
  <si>
    <r>
      <rPr>
        <sz val="9"/>
        <rFont val="Calibri"/>
        <family val="1"/>
      </rPr>
      <t xml:space="preserve">Anodised aluminium decorative handle (hexagonal / fluted) of approed quality fitted and fixed complete.
(i) 150mm plate x 10mm dia rod x 12mm hexagonal/fluted.
</t>
    </r>
    <r>
      <rPr>
        <b/>
        <sz val="9"/>
        <rFont val="Calibri"/>
        <family val="2"/>
      </rPr>
      <t>PWD Building Works schedule,  Page -146 . Item no-31,(i)</t>
    </r>
  </si>
  <si>
    <r>
      <t xml:space="preserve">Iron hasp bolt of approved quality fitted and fixed complete (oxidised) with 16mm dia rod with concrete bolt and round fitting.
b) 250mm long.
</t>
    </r>
    <r>
      <rPr>
        <b/>
        <sz val="9"/>
        <rFont val="Calibri"/>
        <family val="2"/>
      </rPr>
      <t>PWD Building Works schedule, Page -141 . Item no-10 b)</t>
    </r>
  </si>
  <si>
    <r>
      <t xml:space="preserve">Rendering the Surface of walls and ceiling with White Cement base WATER PROOF wall putty of approved make &amp; brand.(1.5 mm thick)     In Ground Floor
</t>
    </r>
    <r>
      <rPr>
        <b/>
        <sz val="9"/>
        <rFont val="Calibri"/>
        <family val="2"/>
      </rPr>
      <t xml:space="preserve">PWD Building Works schedule,  PWD, P- 198, I - 5    </t>
    </r>
    <r>
      <rPr>
        <sz val="9"/>
        <rFont val="Calibri"/>
        <family val="1"/>
      </rPr>
      <t xml:space="preserve">                             </t>
    </r>
  </si>
  <si>
    <r>
      <t xml:space="preserve">Applying interrior grade Acrylic Primer of approved quality and brand on plastered and concrete surface old or new surface to receive Distemper Acrylic emulsion paint including scraping and prepairing the surface thoroughly , complete as per manufacturer's specification and as per direction of the E-I-C ( Ground Floor )   ( b ) Two Coats          
</t>
    </r>
    <r>
      <rPr>
        <b/>
        <sz val="9"/>
        <color theme="1"/>
        <rFont val="Calibri"/>
        <family val="2"/>
        <scheme val="minor"/>
      </rPr>
      <t xml:space="preserve">PWD Building Works schedule,  Page -74 , Item no- 46(i)  .   </t>
    </r>
    <r>
      <rPr>
        <sz val="11"/>
        <color theme="1"/>
        <rFont val="Calibri"/>
        <family val="2"/>
        <scheme val="minor"/>
      </rPr>
      <t xml:space="preserve">                                                                                                       </t>
    </r>
  </si>
  <si>
    <r>
      <t xml:space="preserve">Dry Destempering interial walls or ceilling including cleaning, washing, smoothening surface (b) two coats 
</t>
    </r>
    <r>
      <rPr>
        <b/>
        <sz val="9"/>
        <color theme="1"/>
        <rFont val="Calibri"/>
        <family val="2"/>
        <scheme val="minor"/>
      </rPr>
      <t xml:space="preserve">PWD Building Works schedule,  Page -196 , Item no- 9(b)  .      </t>
    </r>
    <r>
      <rPr>
        <sz val="11"/>
        <color theme="1"/>
        <rFont val="Calibri"/>
        <family val="2"/>
        <scheme val="minor"/>
      </rPr>
      <t xml:space="preserve">                                                                                       </t>
    </r>
  </si>
  <si>
    <r>
      <t xml:space="preserve">Applying exterior grade Acrylic Primer of approved quality and brand on plastered or concrete surface old or new surface to receive Decorative Textured (Martt Finish) or Smooth Finish Acrylic exterior emulsion paint including scraping and prepairing the surface thoroughly , complete as per manufacturer's specification and as per direction of the EIC in Ground Floor (b) two coats.
</t>
    </r>
    <r>
      <rPr>
        <b/>
        <sz val="9"/>
        <color theme="1"/>
        <rFont val="Calibri"/>
        <family val="2"/>
        <scheme val="minor"/>
      </rPr>
      <t xml:space="preserve">PWD Building Works schedule,  Page -196 , Item no- 8(b)  </t>
    </r>
    <r>
      <rPr>
        <sz val="11"/>
        <color theme="1"/>
        <rFont val="Calibri"/>
        <family val="2"/>
        <scheme val="minor"/>
      </rPr>
      <t xml:space="preserve">                      
</t>
    </r>
  </si>
  <si>
    <r>
      <t xml:space="preserve">Protective and Decorative Acrylic Exterior emulsion paint of approved quality, as per manufacturer's specification and as per dirction of EIC to be applied overf Acrylic primer as required. The rate includes cost of materials, labour, scaffolding and all incedental charges but excluding the cost of primer in ground floor (two coats)(a) normal acrylic emulsion.                                                                                     
</t>
    </r>
    <r>
      <rPr>
        <b/>
        <sz val="9"/>
        <color theme="1"/>
        <rFont val="Calibri"/>
        <family val="2"/>
        <scheme val="minor"/>
      </rPr>
      <t>PWD Building Works schedule,  Page -197 , Item no- 17(a)</t>
    </r>
    <r>
      <rPr>
        <sz val="11"/>
        <color theme="1"/>
        <rFont val="Calibri"/>
        <family val="2"/>
        <scheme val="minor"/>
      </rPr>
      <t xml:space="preserve">
</t>
    </r>
  </si>
  <si>
    <r>
      <t xml:space="preserve">(b) Priming one coat on timber or plastered surface with synthetic oil bound primer of approved quality including smoothening surfaces by sand papering etc.  
</t>
    </r>
    <r>
      <rPr>
        <b/>
        <sz val="9"/>
        <rFont val="Calibri"/>
        <family val="2"/>
      </rPr>
      <t>PWD Building Works schedule,  Page -200  . Item no- 1 (b)</t>
    </r>
  </si>
  <si>
    <r>
      <t xml:space="preserve">(A) Painting with best quality synthetic enamel paint of approved make and brand including smoothening surface by sand papering etc. including using of approved putty etc. on the surface, if necessary :                                                                                   Page -
200  . Item no- 1 (b)
(a) On timber or plastered surface :
With super gloss (hi-gloss) -
(iv) Two coats (with any shade except white)
</t>
    </r>
    <r>
      <rPr>
        <b/>
        <sz val="9"/>
        <rFont val="Calibri"/>
        <family val="2"/>
      </rPr>
      <t>PWD Building Works schedule,  Page -200 . Item no- 2(A)(a)(iv)</t>
    </r>
  </si>
  <si>
    <r>
      <t xml:space="preserve">(a) M.S.or W.I. Ornamental grill of approved design joints continuously welded with M.S, W.I. Flats and bars of windows, railing etc. fitted and fixed with necessary screws and lugs in ground floor..
(i)  Grill weighing above 10 Kg./sq.mtr and up to 16 Kg./sq. mtr.                                                                                          </t>
    </r>
    <r>
      <rPr>
        <b/>
        <sz val="9"/>
        <rFont val="Calibri"/>
        <family val="2"/>
      </rPr>
      <t xml:space="preserve">PWD Building Works schedule,  P-104  Item-13 A (i) (3rd Corrigendam Page No 91) </t>
    </r>
    <r>
      <rPr>
        <sz val="9"/>
        <rFont val="Calibri"/>
        <family val="1"/>
      </rPr>
      <t xml:space="preserve">                                                                     </t>
    </r>
  </si>
  <si>
    <r>
      <t xml:space="preserve">a) Priming one coat on steel or other metal surface with synthetic oil bound primer of approved quality including smoothening surfaces by sand papering etc.
</t>
    </r>
    <r>
      <rPr>
        <b/>
        <sz val="9"/>
        <rFont val="Calibri"/>
        <family val="2"/>
      </rPr>
      <t>PWD Building Works schedule, P/200   Item-1(a)</t>
    </r>
  </si>
  <si>
    <r>
      <rPr>
        <sz val="9"/>
        <rFont val="Calibri"/>
        <family val="1"/>
      </rPr>
      <t xml:space="preserve">(A) Painting with best quality synthetic enamel paint of approved make and brand including smoothening surface by sand papering etc. including using of approved putty etc. on the surface, if necessary :
(b) On steel or other metal surface :
(iv) Two coats (with any shade except white)
</t>
    </r>
    <r>
      <rPr>
        <b/>
        <sz val="9"/>
        <rFont val="Calibri"/>
        <family val="2"/>
      </rPr>
      <t>PWD Building Works schedule, P-200   Item-2(b)(iv)</t>
    </r>
  </si>
  <si>
    <r>
      <t xml:space="preserve">Supplying profiles of required section made of Aluminium Alloy Extrusions conforming to IS: 732-1983 and IS: 1285- 1975; Annodized (with required film thickness and specified colour / natural) matt finished conforming to IS: 1868-1983 for fabrication of composit door, sliding &amp; casement windows, partitions, formed of basic sections of any ISI embossed / certified make and brand as per direction of Engineer - In- Charge. (Payment will be made on finished length of the work).
(A) In 10-12 Micron thickness Annodizing film
I) Natural white      h) Louvered window.                                            i) Top, bottom and side member.
</t>
    </r>
    <r>
      <rPr>
        <b/>
        <sz val="9"/>
        <rFont val="Calibri"/>
        <family val="2"/>
      </rPr>
      <t>PWD Building Works schedule,  
PWD, P-233, I- 1(h) i</t>
    </r>
  </si>
  <si>
    <r>
      <t xml:space="preserve">Supplying and laying true to line and level vitrified tiles of approved brand (size not less than 600 mm X 600 mm X 10 mm thick) in floor, skirting etc. set in 20 mm sand cement mortar (1:4) and 2 mm thick cement slurry back side of tiles using cement @ 2.91Kg./sqM or using polymerised adhesive (6 mm thick layer applied directly over finished artificial stone floor/Mosaic etc without any backing course) laid after application slurry using 1.75 Kg of cement per sqM below mortar only, joints grouted with admixture of white cement and colouring  Pigment to match with colour of tiles / epoxy
grout materials of approved make as directed and removal of wax coating of top surface of tiles with warm water and polishing the tiles using soft and dry cloth upto mirror finish complete including the cost of materials, labour and all other incidental charges complete true to the manufacturer's specification and direction of Engineer-in-Charge. (White cement, synthetic adhesive and grout material to be supplied by the contrr]e)
I (I) With application slurry @1.75 kg/ Sq.m, 20 mm sand cement mortar (1:4) &amp; 2 mm thick cement slurry at back side of tiles, 0.2 kg/ Sq.m white cement for joint filling with pigment.
(A) Deep Colour &amp; White
</t>
    </r>
    <r>
      <rPr>
        <b/>
        <sz val="9"/>
        <rFont val="Calibri"/>
        <family val="2"/>
      </rPr>
      <t xml:space="preserve">PWD Building Works schedule, Page-66   Item-36 (A) </t>
    </r>
    <r>
      <rPr>
        <sz val="9"/>
        <rFont val="Calibri"/>
        <family val="1"/>
      </rPr>
      <t xml:space="preserve">    </t>
    </r>
  </si>
  <si>
    <r>
      <t xml:space="preserve">Supplying, fitting &amp; fixing 1st quality Ceramic tiles in walls and floors to match with the existing work &amp; 4 nos. of key stones (10mm) fixed with araldite at the back of each tile &amp; finishing the joints with white cement mixed with colouring oxide if required to match the colour of tiles including roughening of concrete surface, if necessary or by synthetic adhesive &amp; grout materials etc.
B) Wall                                                                                                   
Area of each tile above 0.09 Sq.m                                                       ii) Other than Coloured decorative including white
</t>
    </r>
    <r>
      <rPr>
        <b/>
        <sz val="9"/>
        <rFont val="Calibri"/>
        <family val="2"/>
      </rPr>
      <t xml:space="preserve">PWD Building Works schedule, page-64, Item:35.(B.) (b).(ii)   ( 3rd Corrigendam ,Page 36)    </t>
    </r>
    <r>
      <rPr>
        <sz val="9"/>
        <rFont val="Calibri"/>
        <family val="1"/>
      </rPr>
      <t xml:space="preserve">                                                                                                                               </t>
    </r>
  </si>
  <si>
    <t>ii) Louvered Section.</t>
  </si>
  <si>
    <r>
      <t xml:space="preserve">Supplying bubble free float glass of approved make and brand conforming to IS: 2835-1987.
iv) 5mm thick coloured / tinted / smoke glass. 
 </t>
    </r>
    <r>
      <rPr>
        <b/>
        <sz val="9"/>
        <rFont val="Calibri"/>
        <family val="2"/>
      </rPr>
      <t>PWD Building Works schedule,  P-243, I -9</t>
    </r>
  </si>
  <si>
    <r>
      <rPr>
        <sz val="9"/>
        <rFont val="Calibri"/>
        <family val="1"/>
      </rPr>
      <t xml:space="preserve">Painting block letters or digits in Black Japan or any approved paint as per direction.
e) Size above 7.5 cm. and upto 10 cm.
</t>
    </r>
    <r>
      <rPr>
        <b/>
        <sz val="9"/>
        <rFont val="Calibri"/>
        <family val="2"/>
      </rPr>
      <t>PWD Building Works schedule,  P-268, It-17(e)</t>
    </r>
  </si>
  <si>
    <r>
      <rPr>
        <sz val="9"/>
        <rFont val="Calibri"/>
        <family val="1"/>
      </rPr>
      <t xml:space="preserve">x) Ficus blakii (F. Vivicon) well branched (Bushy) of height 120cm - 135 cm in earthen pot of size 30cm.
</t>
    </r>
    <r>
      <rPr>
        <b/>
        <sz val="9"/>
        <rFont val="Calibri"/>
        <family val="2"/>
      </rPr>
      <t>PWD Building Works schedule,  Page -261, It- 9 (x)</t>
    </r>
  </si>
  <si>
    <r>
      <rPr>
        <sz val="9"/>
        <rFont val="Calibri"/>
        <family val="1"/>
      </rPr>
      <t xml:space="preserve">xxvi) Areca Palm 4 - 5 suckers of height 90 cm to 105 cm in earthen pots of size 25 cm.
</t>
    </r>
    <r>
      <rPr>
        <b/>
        <sz val="9"/>
        <rFont val="Calibri"/>
        <family val="2"/>
      </rPr>
      <t>PWD Building Works schedule, Page -261, It- 9 (xxvi)</t>
    </r>
  </si>
  <si>
    <r>
      <rPr>
        <sz val="9"/>
        <rFont val="Calibri"/>
        <family val="1"/>
      </rPr>
      <t xml:space="preserve">Supplying, fitting and fixing Anglo-Indian W.C. in white glazed vitreous china ware of approved make complete in position with necessary bolts, nuts etc.
a) With 'P' trap (with vent)
</t>
    </r>
    <r>
      <rPr>
        <b/>
        <sz val="9"/>
        <rFont val="Calibri"/>
        <family val="2"/>
      </rPr>
      <t>PWD S&amp;P Schedule,  page-79, item no -3 (a)</t>
    </r>
  </si>
  <si>
    <r>
      <rPr>
        <sz val="9"/>
        <rFont val="Calibri"/>
        <family val="1"/>
      </rPr>
      <t xml:space="preserve">Supplying, fitting and fixing Closet seat of approved make with lid and C.P.
hinges, rubber buffer and brass screws complete .(b) Anglo Indian
(i) Plastic (hallow type) White
</t>
    </r>
    <r>
      <rPr>
        <b/>
        <sz val="9"/>
        <rFont val="Calibri"/>
        <family val="2"/>
      </rPr>
      <t>PWD S&amp;P Schedule,  page-81,item no 10.b.i</t>
    </r>
  </si>
  <si>
    <r>
      <rPr>
        <sz val="9"/>
        <rFont val="Calibri"/>
        <family val="1"/>
      </rPr>
      <t xml:space="preserve">Supplying, fitting and fixing Flat back urinal (half stall urinal) in white vitreous chinaware of approved make in position with brass screws on 75 mm X 75 mm X 75 mm wooden blocks complete
(ii) 470 mm X 280 mm X 340 mm
</t>
    </r>
    <r>
      <rPr>
        <b/>
        <sz val="9"/>
        <rFont val="Calibri"/>
        <family val="2"/>
      </rPr>
      <t>PWD S&amp;P Schedule, page.80,item no-6/(ii)</t>
    </r>
  </si>
  <si>
    <r>
      <t xml:space="preserve">Supplying, fitting and fixing 10 litre P.V.C. low-down cistern conforming to I.S. specification with P.V.C. fittings complete,C.I. brackets including two coats of painting to bracket etc.
</t>
    </r>
    <r>
      <rPr>
        <b/>
        <sz val="9"/>
        <rFont val="Calibri"/>
        <family val="2"/>
      </rPr>
      <t>PWD S&amp;P Schedule, Page No.-36 Item No.-2,</t>
    </r>
  </si>
  <si>
    <r>
      <t xml:space="preserve">Supplying,fitting and fixing 32 mm dia. Flush Pipe of approved make with necessary fixing materials and clamps complete.
i) Polythene Flush Pipe
</t>
    </r>
    <r>
      <rPr>
        <b/>
        <sz val="9"/>
        <rFont val="Calibri"/>
        <family val="2"/>
      </rPr>
      <t>PWD S&amp;P Schedule, Page no 81. Item no. 11(i)</t>
    </r>
  </si>
  <si>
    <r>
      <t xml:space="preserve">Supplying, fitting and fixing urinal flush pipe fittings of approved brand.
(a) C.P. urinal flush pipe fittings range of one                              </t>
    </r>
    <r>
      <rPr>
        <b/>
        <sz val="9"/>
        <rFont val="Calibri"/>
        <family val="2"/>
      </rPr>
      <t>PWD S&amp;P Schedule, S.P.81,item-12/a</t>
    </r>
  </si>
  <si>
    <r>
      <t xml:space="preserve">Supplying, fitting and fixing white vitreous china best quality approved make wash basin with C.I. brackets on 75 mm X 75 mm wooden blocks, C.P. waste fittings of 32 mm dia.,
mending good all damages and painting the brackets with two coats of approved paint.
(ii) 550 mm X 400 mm size
</t>
    </r>
    <r>
      <rPr>
        <b/>
        <sz val="9"/>
        <rFont val="Calibri"/>
        <family val="2"/>
      </rPr>
      <t>PWD S&amp;P Schedule,  P-41, It 2 (ii)</t>
    </r>
  </si>
  <si>
    <r>
      <t xml:space="preserve">Supplying fitting and fixing pedestal of approved make for wash basin ( White )                                                                                   </t>
    </r>
    <r>
      <rPr>
        <b/>
        <sz val="9"/>
        <rFont val="Calibri"/>
        <family val="2"/>
      </rPr>
      <t>PWD S&amp;P Schedule,  P-41, It 3</t>
    </r>
  </si>
  <si>
    <r>
      <rPr>
        <sz val="9"/>
        <rFont val="Calibri"/>
        <family val="1"/>
      </rPr>
      <t xml:space="preserve">Supplying,fitting and fixing approved brand P.V.C. CONNECTOR white flexible, with both ends coupling with heavy brass C.P. nut, 15 mm dia.,
(iii) 600 mm long
</t>
    </r>
    <r>
      <rPr>
        <b/>
        <sz val="9"/>
        <rFont val="Calibri"/>
        <family val="2"/>
      </rPr>
      <t>PWD S&amp;P Schedule,  Page No.-43 Item No.-9-iii  PWD,</t>
    </r>
  </si>
  <si>
    <r>
      <rPr>
        <sz val="9"/>
        <rFont val="Calibri"/>
        <family val="1"/>
      </rPr>
      <t xml:space="preserve">Supplying,fitting and fixing approved brand 32 mm dia.P.V.C. waste pipe, with PVC coupling at one end fitted with necessary clamps.
(iv) 1050 mm long each
</t>
    </r>
    <r>
      <rPr>
        <b/>
        <sz val="9"/>
        <rFont val="Calibri"/>
        <family val="2"/>
      </rPr>
      <t>PWD S&amp;P Schedule, Page No.-43 Item No. 10-iv</t>
    </r>
  </si>
  <si>
    <r>
      <rPr>
        <sz val="9"/>
        <rFont val="Calibri"/>
        <family val="1"/>
      </rPr>
      <t xml:space="preserve">(f) Hand Shower(Health Faucet) with 1mtr Fexible Tube with Wall Hook(Equivalent to Code No.573 &amp; Model -ALLIED of Jaquar or similar).
</t>
    </r>
    <r>
      <rPr>
        <b/>
        <sz val="9"/>
        <rFont val="Calibri"/>
        <family val="2"/>
      </rPr>
      <t>PWD S&amp;P Schedule, Page No.-3 Item No.- 3 f,</t>
    </r>
  </si>
  <si>
    <r>
      <rPr>
        <sz val="9"/>
        <rFont val="Calibri"/>
        <family val="1"/>
      </rPr>
      <t xml:space="preserve">(a) (i) Chromium plated Bib Cock short body (Equivalent to Code No. 511 &amp; Model - Tropical / Sumthing Special of ESSCO or similar brand).
</t>
    </r>
    <r>
      <rPr>
        <b/>
        <sz val="9"/>
        <rFont val="Calibri"/>
        <family val="2"/>
      </rPr>
      <t>PWD S&amp;P Schedule, Page No.-6 Item No.-7-a-i</t>
    </r>
  </si>
  <si>
    <r>
      <t xml:space="preserve">(b) (i) Chromium plated Stop Cock (Equivalent to Code No. 513(A) &amp; 513(B) &amp; Model - Tropical / Sumthing Special of ESSCO or similar                                                                                                  </t>
    </r>
    <r>
      <rPr>
        <b/>
        <sz val="9"/>
        <rFont val="Calibri"/>
        <family val="2"/>
      </rPr>
      <t>PWD S&amp;P Schedule, Page No.-6 Item No.-7-b-i</t>
    </r>
  </si>
  <si>
    <r>
      <t xml:space="preserve">Chromium plated angular Stop Cock with wall flange (Equivalent to Code No. 5053 &amp; Model - Florentine of Jaquar or similar brand).                                                                                                        </t>
    </r>
    <r>
      <rPr>
        <b/>
        <sz val="9"/>
        <rFont val="Calibri"/>
        <family val="2"/>
      </rPr>
      <t>PWD S&amp;P Schedule, Page No.-6 Item No.-7-d-i,</t>
    </r>
  </si>
  <si>
    <r>
      <t xml:space="preserve">Supplying, fitting and fixing pillar cock of approved make.
a) (i) CP Pillar Cock - 15 mm. (Equivalent to Code No. 507 &amp; Model 
- Tropical / Sumthing Special of ESSCO or similar brand).
</t>
    </r>
    <r>
      <rPr>
        <b/>
        <sz val="9"/>
        <rFont val="Calibri"/>
        <family val="2"/>
      </rPr>
      <t>(P. No. - 45, Item. No. - 19(a)i, Pwd Sanitary Plumbing Schedule 2017)</t>
    </r>
  </si>
  <si>
    <r>
      <t xml:space="preserve">Supplying, fitting and fixing PVC pipes of approved make of Schedule 80 (medium duty) conforming to ASTMD - 1785 and threaded to match with GI Pipes as per IS : 1239 (Part - I). with all necessary accessories, specials viz. socket, bend, tee, union, cross, elbo, nipple, longscrew, reducing socket, reducing tee, short piece etc. fitted with holder bats clamps, including cutting pipes, making threads,fitting, fixing etc. complete in all respect including cost of all necessary fittings as required,jointing materials and two coats of painting with approved paint in any position above ground. (Payment will be made on the centre line measurements of total pipe line including all specials. No separate payment will be made for accesories, specials. Payment for painting will be made seperately)                                                                                 (a) For Exposed Work  PVC  Pipes, 25 mm                                                                        
</t>
    </r>
    <r>
      <rPr>
        <b/>
        <sz val="9"/>
        <rFont val="Calibri"/>
        <family val="2"/>
      </rPr>
      <t>Page No.-12 Item No.-19-i(a),  PWD,VOL-II , 2017-18</t>
    </r>
  </si>
  <si>
    <r>
      <rPr>
        <sz val="9"/>
        <rFont val="Calibri"/>
        <family val="1"/>
      </rPr>
      <t xml:space="preserve">(a) (a) For Exposed Work PVC Pipes, 15 mm
</t>
    </r>
    <r>
      <rPr>
        <b/>
        <sz val="9"/>
        <rFont val="Calibri"/>
        <family val="2"/>
      </rPr>
      <t>Page No.-12 Item No.-19-i(a),  PWD,VOL-II , 2017-18</t>
    </r>
  </si>
  <si>
    <r>
      <rPr>
        <sz val="9"/>
        <rFont val="Calibri"/>
        <family val="1"/>
      </rPr>
      <t xml:space="preserve">(b) For Concealed Work PVC Pipes, 15 mm
</t>
    </r>
    <r>
      <rPr>
        <b/>
        <sz val="9"/>
        <rFont val="Calibri"/>
        <family val="2"/>
      </rPr>
      <t>Page No.-12 Item No.-19-i(b),  PWD,VOL-II , 2017-18</t>
    </r>
  </si>
  <si>
    <r>
      <rPr>
        <sz val="10"/>
        <rFont val="Calibri"/>
        <family val="1"/>
      </rPr>
      <t xml:space="preserve">Supplying and fitting fixing of gunmetal wheel valve of approved brand and make tested to 21 Kg per sq. cm. 25 mm dia(E5)
</t>
    </r>
    <r>
      <rPr>
        <b/>
        <sz val="10"/>
        <rFont val="Calibri"/>
        <family val="2"/>
      </rPr>
      <t>PWD S&amp;P Schedule,  P-5 It-5,vii),</t>
    </r>
  </si>
  <si>
    <r>
      <rPr>
        <sz val="9"/>
        <rFont val="Calibri"/>
        <family val="1"/>
      </rPr>
      <t xml:space="preserve">Supplying P.V.C. water storage tank of approved quality with closed top with lid (Black) - Multilayer
(b) 1000 litre capacity
</t>
    </r>
    <r>
      <rPr>
        <b/>
        <sz val="9"/>
        <rFont val="Calibri"/>
        <family val="2"/>
      </rPr>
      <t>PWD S&amp;P Schedule,  page.37,item no-6 (b)</t>
    </r>
  </si>
  <si>
    <r>
      <rPr>
        <sz val="9"/>
        <rFont val="Calibri"/>
        <family val="1"/>
      </rPr>
      <t xml:space="preserve">Labour for hoisting plastic water storage tank.
(i) Upto 1500 litre capacity.
(a) Upto 1st story from G.L.
</t>
    </r>
    <r>
      <rPr>
        <b/>
        <sz val="9"/>
        <rFont val="Calibri"/>
        <family val="2"/>
      </rPr>
      <t>PWD S&amp;P Schedule,  page.37,item no-10 (i)(a)</t>
    </r>
  </si>
  <si>
    <r>
      <rPr>
        <sz val="9"/>
        <rFont val="Calibri"/>
        <family val="1"/>
      </rPr>
      <t xml:space="preserve">Labour for punching hole in plastic water storage tank upto 50 mm dia.
</t>
    </r>
    <r>
      <rPr>
        <b/>
        <sz val="9"/>
        <rFont val="Calibri"/>
        <family val="2"/>
      </rPr>
      <t>PWD S&amp;P Schedule, (P. No. - 38, Item. No. - 13</t>
    </r>
  </si>
  <si>
    <r>
      <rPr>
        <sz val="9"/>
        <rFont val="Calibri"/>
        <family val="1"/>
      </rPr>
      <t xml:space="preserve">Supply of UPVC pipes (B Type) &amp; fittings conforming to IS-13592- 1992.(A) (i) Single Socketed 3 Meter Length, (b) 110 mm
</t>
    </r>
    <r>
      <rPr>
        <b/>
        <sz val="9"/>
        <rFont val="Calibri"/>
        <family val="2"/>
      </rPr>
      <t>PWD S&amp;P Schedule,  Page No.-68 Item No. 23,(A)(i)(b)</t>
    </r>
  </si>
  <si>
    <r>
      <rPr>
        <sz val="9"/>
        <rFont val="Calibri"/>
        <family val="1"/>
      </rPr>
      <t xml:space="preserve">Labour for fitting and fixing U.P.V.C. pipes for above ground work including cost of jointing materials etc. fitting and fixing all necessary specials, cutting pipes, cutting holes in  total pipeline including specials. (B) Under ground, (ii) 110 mm dia.
</t>
    </r>
    <r>
      <rPr>
        <b/>
        <sz val="9"/>
        <rFont val="Calibri"/>
        <family val="2"/>
      </rPr>
      <t>PWD S&amp;P Schedule, (P. - 74, Item. No. - 24 (B)</t>
    </r>
  </si>
  <si>
    <t>(B) Fittings
(i) Coupler, (b) 110 mm</t>
  </si>
  <si>
    <r>
      <t xml:space="preserve">Supplying, fitting &amp; fixing UPVC pipes A- Type and fittings conforming to IS:13592-1992 with all necessary clamps nails, including making holes in walls, floor etc. cutting trenches in any soil through masonry concrete structures etc if necessary and mending good damages including joining with jointing materails (Spun Yarn, Valamoid/Bitumen/M-Seal etc) complete.
A) UPVC Pipes: (i) 75 mm. Dia.
</t>
    </r>
    <r>
      <rPr>
        <b/>
        <sz val="9"/>
        <rFont val="Calibri"/>
        <family val="2"/>
      </rPr>
      <t>(P. - 212, Item. No. - 21 (A)(i) , (B),(c),(i) &amp; (B), (d),(i), 
Pwd volume- i, 2017)</t>
    </r>
  </si>
  <si>
    <r>
      <rPr>
        <sz val="8.5"/>
        <rFont val="Calibri"/>
        <family val="1"/>
      </rPr>
      <t xml:space="preserve">Construction of circular soak well 2.5 metre deep in all types of sandy soils with dry brick work upto 1.6 metre from the bottom having 150 mm intermediate cement brick work (1:4) band all round and cement brick work (1:4) upto 0.90 metre from top with 20mm thick cement plastering (1:4) to inside face upto the depth of cement brick work, 15mm thick cement plaster (1:4) on outer face from top of the well upto G.L. and 6 mm thick cement plaster (1:4) on top of the R.C.C. cover slab including filling
bottom 1.00 metre of inside of the well with brick metal (50 mm to 63 mm size) including R.C.C. cover slab of 100 mm thick with cement conc (1:1.5:3) with stone chips with necessary reinforcement and shuttering including one 560 mm dia. R.C.C.
manhole cover (heavy type)of approved make supplied, fitted and fixed in the cover slab with necessary fittings, making nacessary arrangements for pipe connections, excavation of well including shoring, dewatering and removing the exess earth from the premises as per direction complete in all respect with all costs of labour and materials. With 250 mm thick dry brick work and 250 mm thick cement brick work (1:6) and
1.00m inside dia.
(Other than SAIL/TATA/RINL)
</t>
    </r>
    <r>
      <rPr>
        <b/>
        <sz val="9"/>
        <rFont val="Calibri"/>
        <family val="2"/>
      </rPr>
      <t>S.P.89,Item No-4 7th Corrigenda Volume ii</t>
    </r>
  </si>
  <si>
    <r>
      <rPr>
        <sz val="9"/>
        <rFont val="Calibri"/>
        <family val="1"/>
      </rPr>
      <t xml:space="preserve">Supplying, fitting and fixing towel rail with two brackets.
(a) C.P. over brass
(ii) 25 mm dia. and 600 mm long                                                    </t>
    </r>
    <r>
      <rPr>
        <b/>
        <sz val="9"/>
        <rFont val="Calibri"/>
        <family val="2"/>
      </rPr>
      <t>PWD S&amp;P Schedule,   p No 82    I No- 22 (a)(ii)</t>
    </r>
  </si>
  <si>
    <r>
      <t xml:space="preserve">Supplying, fitting and fixing bevelled edged mirror 5.5 mm thick silver red as per I.S. 3438 / 1965 together with brass C.P. hinges. (ii) 600 mm X 450 mm                                                      
</t>
    </r>
    <r>
      <rPr>
        <b/>
        <sz val="8.5"/>
        <rFont val="Calibri"/>
        <family val="2"/>
      </rPr>
      <t>PWD S&amp;P Schedule,  P-81, It-15(ii)</t>
    </r>
  </si>
  <si>
    <r>
      <rPr>
        <sz val="8.5"/>
        <rFont val="Calibri"/>
        <family val="1"/>
      </rPr>
      <t xml:space="preserve">Supplying, fitting and fixing soap holder.
(b) Fibre glass
</t>
    </r>
    <r>
      <rPr>
        <b/>
        <sz val="8.5"/>
        <rFont val="Calibri"/>
        <family val="2"/>
      </rPr>
      <t>Sanitary and plumbing work schedule P-82, It-18(b)</t>
    </r>
  </si>
  <si>
    <r>
      <rPr>
        <sz val="8.5"/>
        <rFont val="Calibri"/>
        <family val="1"/>
      </rPr>
      <t xml:space="preserve">Supplying, fitting and fixing glass shelf with aluminium guard rails.
(a) Ordinary type with 5.5 mm sheet glass
(i) 450 mm X 125 mm
</t>
    </r>
    <r>
      <rPr>
        <b/>
        <sz val="8.5"/>
        <rFont val="Calibri"/>
        <family val="2"/>
      </rPr>
      <t>Sanitary and plumbing work schedule P-81, It-16(a)(i)</t>
    </r>
  </si>
  <si>
    <r>
      <t xml:space="preserve">Earth work in excavation of foundation trenches or  drains, in all sorts of soil (including mixed soil but excluding laterite or sandstone) including removing, spreading or stacking the spoils within a lead of 75 m. as directed. The item includes necessary trimming the sides of trenches, levelling, dressing and ramming the bottom, bailing out water as required complete.
(a) Depth of excavation not exceeding 1,500 mm.         </t>
    </r>
    <r>
      <rPr>
        <b/>
        <sz val="9"/>
        <color theme="1"/>
        <rFont val="Calibri"/>
        <family val="2"/>
        <scheme val="minor"/>
      </rPr>
      <t xml:space="preserve">PWD Building Works schedule Page - 1, Item -2.a </t>
    </r>
    <r>
      <rPr>
        <sz val="11"/>
        <color theme="1"/>
        <rFont val="Calibri"/>
        <family val="2"/>
        <scheme val="minor"/>
      </rPr>
      <t xml:space="preserve">                                                                                                               </t>
    </r>
  </si>
  <si>
    <r>
      <t xml:space="preserve">Earth work in filling in foundation trenches or plinth with good earth, in layers not exceeding 150 mm. including watering and ramming etc. layer by layer complete. (Payment to be made on the basis of measurement of finished quantity of work).
(a) With earth obtained from excavation of foundation.          </t>
    </r>
    <r>
      <rPr>
        <b/>
        <sz val="9"/>
        <rFont val="Calibri"/>
        <family val="2"/>
      </rPr>
      <t>PWD Building Works schedule, Page - 1, Item -3.a</t>
    </r>
  </si>
  <si>
    <r>
      <t xml:space="preserve">Supplying and laying chequered tiles of any shede and of approved quality with (1:1.5:3) cement concrete laied in pannels or patterns as directed in pavement ,footpath etc including necessary underlay 25 mm thick (avg)cement morter (1:3) complete in all respect with all labour and materials .( Using cement slurry @4.4kg/sq.m at back side and @2.4 kg/sq.m for joint filling ).              </t>
    </r>
    <r>
      <rPr>
        <b/>
        <sz val="9"/>
        <color theme="1"/>
        <rFont val="Calibri"/>
        <family val="2"/>
        <scheme val="minor"/>
      </rPr>
      <t>PWD Building Works schedule,  Page -74 , Item no- 46(i) .     25 mm thick</t>
    </r>
    <r>
      <rPr>
        <sz val="11"/>
        <color theme="1"/>
        <rFont val="Calibri"/>
        <family val="2"/>
        <scheme val="minor"/>
      </rPr>
      <t xml:space="preserve">                </t>
    </r>
  </si>
  <si>
    <r>
      <t xml:space="preserve">Constructing Inspection pit of inside measurement 600mm X 600mm X upto 600mm (depth) with 250 mm thick 1st. class brick work in cement mortar (1:4) on all sides, bottom of the pit consisting of 100 mm thick cement concrete (1:3:6) with stone chips over a layer of jhama brick flat soling,15 mm thick (1:4) cement plaster to inside walls and out-side walls upto G.L. and 20 mm.thick (1:4) plaster to bottom of the pit, providing necessary invert with cement concrete (1:3:6) with stone chips as per direction, neat cement finishing to entire internal surfaces, top of the pit covered with 100 mm thick R.C.C. slab (1:1.5:3) with stone chips and necessary reinforcements upto 1% and shuttering including 6 mm thick cement plaster (1:4) in all external surfaces of the slab and one 560 mm dia. R.C.C. manhole cover of approved make supplied, fitted and fixed in the slab with necessary fittings, necessary earthwork in excavation in all sorts  of soil, filling sides of the pit with earth and removing spoils after work complete in all respect with all costs of labour and materials.
i) With Pakur variety (Other than SAIL/TATA/RINL).
</t>
    </r>
    <r>
      <rPr>
        <b/>
        <sz val="9"/>
        <rFont val="Calibri"/>
        <family val="2"/>
      </rPr>
      <t>PWD S&amp;P Schedule,  S.P.87,Item No-1/(i), 7th Corrigenda Volume ii</t>
    </r>
  </si>
  <si>
    <r>
      <rPr>
        <sz val="8.5"/>
        <rFont val="Calibri"/>
        <family val="1"/>
      </rPr>
      <t xml:space="preserve">Construction of septic tank of different capacities as per approved drawing with 1st class brick work in cement mortar (1:4) including two 560 mm dia. R.C.C. manhole cover(heavy type)of approved make supplied, fitted and fixed in the 100mm thick R.C.C (1:1.5:3) top slab with necessary fittings, 20mm thick cement plaster (4 : 1) with neat cement finish to the internal surfaces and 15 mm thick cement plaster (4 : 1) to outside wall upto 200 mm below G.L floor finished with 25 mm thick grey artificial stone over 100 mm thick R.C.C(1:1.5:3) bottom slab including supplying, fitting and fixing all necessry specials, fittings,
S.W. tees, C.I. foot rest etc. including excavation earth in all sorts of  soil, shoring, bailing out and pumping out water as necessary, ramming, dressing the bed and fefilling the sides of the tanks with earth, removing spoils, filling up the chamber with clear water, removing foreign materials from the chamber and including constructing attached inspection pit as per approved drawing and connecting all necessary pipes, joints etc. with internal plaster work and artificial stone flooring is to be done with admixture of water proofing compound @ 0.5% by weight of cement with all costs of labour and materials.
(ii) For 20 users
A) With Pakur variety. (JSW/JSPL/SHYAM/SRMB/ELECTROSTEEL/SSL) </t>
    </r>
    <r>
      <rPr>
        <b/>
        <sz val="9"/>
        <rFont val="Calibri"/>
        <family val="2"/>
      </rPr>
      <t>PWD S&amp;P Schedule, S.P.88,Item No-3(ii)(A)      7th Corrigenda Volume ii</t>
    </r>
  </si>
  <si>
    <r>
      <t xml:space="preserve">(A) Filling in foundation or plinth by silver sand in layers not exceeding 150 mm as directed and consolidating the same by thorough saturation with water, ramming complete including the cost of supply of sand. (payment to be made on measurement of finished quantity)
</t>
    </r>
    <r>
      <rPr>
        <b/>
        <sz val="8"/>
        <rFont val="Calibri"/>
        <family val="2"/>
      </rPr>
      <t>PWD Building Works schedule, Page - 2, Item -4.a</t>
    </r>
    <r>
      <rPr>
        <sz val="8"/>
        <rFont val="Calibri"/>
        <family val="1"/>
      </rPr>
      <t xml:space="preserve">                             </t>
    </r>
  </si>
  <si>
    <r>
      <t xml:space="preserve">Labour for Chipping of concrete surface before taking up Plastering work.
</t>
    </r>
    <r>
      <rPr>
        <b/>
        <sz val="8"/>
        <rFont val="Calibri"/>
        <family val="2"/>
      </rPr>
      <t>PWD Building Works schedule, P-192, It-1</t>
    </r>
  </si>
  <si>
    <r>
      <t xml:space="preserve">Anodised aluminium barrel / tower / socket bolt (full covered) of approved manufactured from extruded section conforming to I.S. 204/74 fitted and fixed with cadmium plated screws . (vii) 225mm long x 10mm dia. bolt.
</t>
    </r>
    <r>
      <rPr>
        <b/>
        <sz val="8"/>
        <rFont val="Calibri"/>
        <family val="2"/>
      </rPr>
      <t>PWD Building Works schedule,  P-144, It No. 26 (vii)</t>
    </r>
  </si>
  <si>
    <r>
      <t xml:space="preserve">Anodised aluminium decorative handle (hexagonal / fluted) of approed quality fitted and fixed complete.
(i) 150mm plate x 10mm dia rod x 12mm hexagonal/fluted.
</t>
    </r>
    <r>
      <rPr>
        <b/>
        <sz val="8"/>
        <rFont val="Calibri"/>
        <family val="2"/>
      </rPr>
      <t>PWD Building Works schedule,  Page -146 . Item no-31,(i)</t>
    </r>
  </si>
  <si>
    <r>
      <t xml:space="preserve">a) Priming one coat on steel or other metal surface with synthetic oil bound primer of approved quality including smoothening surfaces by sand papering etc.
</t>
    </r>
    <r>
      <rPr>
        <b/>
        <sz val="8"/>
        <rFont val="Calibri"/>
        <family val="2"/>
      </rPr>
      <t>PWD Building Works schedule, P/200   Item-1(a)</t>
    </r>
  </si>
  <si>
    <r>
      <t xml:space="preserve">Painting block letters or digits in Black Japan or any approved paint as per direction.
e) Size above 7.5 cm. and upto 10 cm.
</t>
    </r>
    <r>
      <rPr>
        <b/>
        <sz val="8"/>
        <rFont val="Calibri"/>
        <family val="2"/>
      </rPr>
      <t>PWD Building Works schedule,  P-268, It-17(e)</t>
    </r>
  </si>
  <si>
    <r>
      <t xml:space="preserve">x) Ficus blakii (F. Vivicon) well branched (Bushy) of height 120cm - 135 cm in earthen pot of size 30cm.
</t>
    </r>
    <r>
      <rPr>
        <b/>
        <sz val="8"/>
        <rFont val="Calibri"/>
        <family val="2"/>
      </rPr>
      <t>PWD Building Works schedule,  Page -261, It- 9 (x)</t>
    </r>
  </si>
  <si>
    <r>
      <t xml:space="preserve">xxvi) Areca Palm 4 - 5 suckers of height 90 cm to 105 cm in earthen pots of size 25 cm.
</t>
    </r>
    <r>
      <rPr>
        <b/>
        <sz val="8"/>
        <rFont val="Calibri"/>
        <family val="2"/>
      </rPr>
      <t>PWD Building Works schedule, Page -261, It- 9 (xxvi)</t>
    </r>
  </si>
  <si>
    <r>
      <t xml:space="preserve">Supplying, fitting and fixing Anglo-Indian W.C. in white glazed vitreous china ware of approved make complete in position with necessary bolts, nuts etc.
a) With 'P' trap (with vent)
</t>
    </r>
    <r>
      <rPr>
        <b/>
        <sz val="8"/>
        <rFont val="Calibri"/>
        <family val="2"/>
      </rPr>
      <t>PWD S&amp;P Schedule,  page-79, item no -3 (a)</t>
    </r>
  </si>
  <si>
    <r>
      <t xml:space="preserve">Supplying, fitting and fixing 10 litre P.V.C. low-down cistern conforming to I.S. specification with P.V.C. fittings complete,C.I. brackets including two coats of painting to bracket etc.
</t>
    </r>
    <r>
      <rPr>
        <b/>
        <sz val="8"/>
        <rFont val="Calibri"/>
        <family val="2"/>
      </rPr>
      <t>PWD S&amp;P Schedule, Page No.-36 Item No.-2,</t>
    </r>
  </si>
  <si>
    <r>
      <t xml:space="preserve">(f) Hand Shower(Health Faucet) with 1mtr Fexible Tube with Wall Hook(Equivalent to Code No.573 &amp; Model -ALLIED of Jaquar or similar).
</t>
    </r>
    <r>
      <rPr>
        <b/>
        <sz val="8"/>
        <rFont val="Calibri"/>
        <family val="2"/>
      </rPr>
      <t>PWD S&amp;P Schedule, Page No.-3 Item No.- 3 f,</t>
    </r>
  </si>
  <si>
    <r>
      <t xml:space="preserve">(a) (i) Chromium plated Bib Cock short body (Equivalent to Code No. 511 &amp; Model - Tropical / Sumthing Special of ESSCO or similar brand).
</t>
    </r>
    <r>
      <rPr>
        <b/>
        <sz val="8"/>
        <rFont val="Calibri"/>
        <family val="2"/>
      </rPr>
      <t>PWD S&amp;P Schedule, Page No.-6 Item No.-7-a-i</t>
    </r>
  </si>
  <si>
    <r>
      <t xml:space="preserve">(a) (a) For Exposed Work PVC Pipes, 15 mm
</t>
    </r>
    <r>
      <rPr>
        <b/>
        <sz val="8"/>
        <rFont val="Calibri"/>
        <family val="2"/>
      </rPr>
      <t>Page No.-12 Item No.-19-i(a),  PWD,VOL-II , 2017-18</t>
    </r>
  </si>
  <si>
    <r>
      <t xml:space="preserve">(b) For Concealed Work PVC Pipes, 15 mm
</t>
    </r>
    <r>
      <rPr>
        <b/>
        <sz val="8"/>
        <rFont val="Calibri"/>
        <family val="2"/>
      </rPr>
      <t>Page No.-12 Item No.-19-i(b),  PWD,VOL-II , 2017-18</t>
    </r>
  </si>
  <si>
    <r>
      <t xml:space="preserve">Supplying and fitting fixing of gunmetal wheel valve of approved brand and make tested to 21 Kg per sq. cm. 25 mm dia(E5)
</t>
    </r>
    <r>
      <rPr>
        <b/>
        <sz val="8"/>
        <rFont val="Calibri"/>
        <family val="2"/>
      </rPr>
      <t>PWD S&amp;P Schedule,  P-5 It-5,vii),</t>
    </r>
  </si>
  <si>
    <r>
      <t xml:space="preserve">Supplying P.V.C. water storage tank of approved quality with closed top with lid (Black) - Multilayer
(b) 1000 litre capacity
</t>
    </r>
    <r>
      <rPr>
        <b/>
        <sz val="8"/>
        <rFont val="Calibri"/>
        <family val="2"/>
      </rPr>
      <t>PWD S&amp;P Schedule,  page.37,item no-6 (b)</t>
    </r>
  </si>
  <si>
    <r>
      <t xml:space="preserve">Labour for hoisting plastic water storage tank.
(i) Upto 1500 litre capacity.
(a) Upto 1st story from G.L.
</t>
    </r>
    <r>
      <rPr>
        <b/>
        <sz val="8"/>
        <rFont val="Calibri"/>
        <family val="2"/>
      </rPr>
      <t>PWD S&amp;P Schedule,  page.37,item no-10 (i)(a)</t>
    </r>
  </si>
  <si>
    <r>
      <t xml:space="preserve">Labour for punching hole in plastic water storage tank upto 50 mm dia.
</t>
    </r>
    <r>
      <rPr>
        <b/>
        <sz val="8"/>
        <rFont val="Calibri"/>
        <family val="2"/>
      </rPr>
      <t>PWD S&amp;P Schedule, (P. No. - 38, Item. No. - 13</t>
    </r>
  </si>
  <si>
    <r>
      <t xml:space="preserve">Labour for fitting and fixing U.P.V.C. pipes for above ground work including cost of jointing materials etc. fitting and fixing all necessary specials, cutting pipes, cutting holes in  total pipeline including specials. (B) Under ground, (ii) 110 mm dia.
</t>
    </r>
    <r>
      <rPr>
        <b/>
        <sz val="8"/>
        <rFont val="Calibri"/>
        <family val="2"/>
      </rPr>
      <t>PWD S&amp;P Schedule, (P. - 74, Item. No. - 24 (B)</t>
    </r>
  </si>
  <si>
    <r>
      <t xml:space="preserve">Constructing Inspection pit of inside measurement 600mm X 600mm X upto 600mm (depth) with 250 mm thick 1st. class brick work in cement mortar (1:4) on all sides, bottom of the pit consisting of 100 mm thick cement concrete (1:3:6) with stone chips over a layer of jhama brick flat soling,15 mm thick (1:4) cement plaster to inside walls and out-side walls upto G.L. and 20 mm.thick (1:4) plaster to bottom of the pit, providing necessary invert with cement concrete (1:3:6) with stone chips as per direction, neat cement finishing to entire internal surfaces, top of the pit covered with 100 mm thick R.C.C. slab (1:1.5:3) with stone chips and necessary reinforcements upto 1% and shuttering including 6 mm thick cement plaster (1:4) in all external surfaces of the slab and one 560 mm dia. R.C.C. manhole cover of approved make supplied, fitted and fixed in the slab with necessary fittings, necessary earthwork in excavation in all sorts  of soil, filling sides of the pit with earth and removing spoils after work complete in all respect with all costs of labour and materials.
i) With Pakur variety (Other than SAIL/TATA/RINL).
</t>
    </r>
    <r>
      <rPr>
        <b/>
        <sz val="8"/>
        <rFont val="Calibri"/>
        <family val="2"/>
      </rPr>
      <t>PWD S&amp;P Schedule,  S.P.87,Item No-1/(i), 7th Corrigenda Volume ii</t>
    </r>
  </si>
  <si>
    <r>
      <t xml:space="preserve">Supplying, fitting and fixing glass shelf with aluminium guard rails.
(a) Ordinary type with 5.5 mm sheet glass
(i) 450 mm X 125 mm
</t>
    </r>
    <r>
      <rPr>
        <b/>
        <sz val="8"/>
        <rFont val="Calibri"/>
        <family val="2"/>
      </rPr>
      <t>Sanitary and plumbing work schedule P-81, It-16(a)(i)</t>
    </r>
  </si>
  <si>
    <r>
      <t>Earth work in excavation of foundation trenches or  drains, in all sorts of soil (including mixed soil but excluding laterite or sandstone) including removing, spreading or stacking the spoils within a lead of 75 m. as directed. The item includes necessary trimming the sides of trenches, levelling, dressing and ramming the bottom, bailing out water as required complete.
(a) Depth of excavation not exceeding 1,500 mm.</t>
    </r>
    <r>
      <rPr>
        <i/>
        <sz val="8"/>
        <color theme="1"/>
        <rFont val="Calibri"/>
        <family val="2"/>
        <scheme val="minor"/>
      </rPr>
      <t xml:space="preserve">                         </t>
    </r>
    <r>
      <rPr>
        <b/>
        <sz val="8"/>
        <color theme="1"/>
        <rFont val="Calibri"/>
        <family val="2"/>
        <scheme val="minor"/>
      </rPr>
      <t xml:space="preserve">PWD Building Works schedule Page - 1, Item -2.a </t>
    </r>
    <r>
      <rPr>
        <sz val="8"/>
        <color theme="1"/>
        <rFont val="Calibri"/>
        <family val="2"/>
        <scheme val="minor"/>
      </rPr>
      <t xml:space="preserve">                                                                                                               </t>
    </r>
  </si>
  <si>
    <r>
      <t xml:space="preserve">Earth work in filling in foundation trenches or plinth with good earth, in layers not exceeding 150 mm. including watering and ramming etc. layer by layer complete. (Payment to be made on the basis of measurement of finished quantity of work).
(a) With earth obtained from excavation of foundation.       </t>
    </r>
    <r>
      <rPr>
        <b/>
        <sz val="8"/>
        <rFont val="Calibri"/>
        <family val="2"/>
      </rPr>
      <t xml:space="preserve">PWD Building Works schedule, Page - 1, Item -3.a    </t>
    </r>
    <r>
      <rPr>
        <sz val="8"/>
        <rFont val="Calibri"/>
        <family val="1"/>
      </rPr>
      <t xml:space="preserve">                1/3 X 8.696 = 2.899 M3</t>
    </r>
  </si>
  <si>
    <r>
      <t xml:space="preserve">Single Brick Flat Soling of picked jhama bricks including ramming and dressing bed to proper level and filling joints with local sand.                                                                                                             </t>
    </r>
    <r>
      <rPr>
        <b/>
        <sz val="8"/>
        <color theme="1"/>
        <rFont val="Calibri"/>
        <family val="2"/>
        <scheme val="minor"/>
      </rPr>
      <t xml:space="preserve"> PWD Building Works schedule, Page- 14, Item - 1  ( Corri. Page-01, Date-04-06-2018)   </t>
    </r>
    <r>
      <rPr>
        <sz val="8"/>
        <color theme="1"/>
        <rFont val="Calibri"/>
        <family val="2"/>
        <scheme val="minor"/>
      </rPr>
      <t xml:space="preserve">                                                                                        </t>
    </r>
  </si>
  <si>
    <r>
      <t xml:space="preserve">Ordinary Cement concrete (mix 1:1.5:3) with graded stone chips (20 mm nominal size) excluding shuttering and reinforcement,if any, in ground floor as per relevant IS codes.
a) Pakur Variety /Chandil Variety
</t>
    </r>
    <r>
      <rPr>
        <b/>
        <sz val="8"/>
        <rFont val="Calibri"/>
        <family val="2"/>
      </rPr>
      <t xml:space="preserve">PWD Building Works schedule, p-26 Item 10 a (Rate Analysis ) </t>
    </r>
    <r>
      <rPr>
        <sz val="8"/>
        <rFont val="Calibri"/>
        <family val="1"/>
      </rPr>
      <t xml:space="preserve">                                                                             </t>
    </r>
  </si>
  <si>
    <r>
      <t xml:space="preserve">25mm. thick damp proof course with cement concrete with stone chips (1:1.5:3) [with graded stone aggregate 10 mm nominal size] and admixture of water proofing compound as per manufacturer's specification followed by two coat of polymer based paint, (1st coat after 4 to 5 days of concrete laying and 2 nd coat just before brick masonry work) as directed (cost of water proofing compound &amp; polymer based paint to be paid separately).( Chequering not required over concrete or painted surface). [Note:
- Waterproofing as per item 9, polymer based paint as per item 8
(a) of subhead C of Section (C).
</t>
    </r>
    <r>
      <rPr>
        <b/>
        <sz val="8"/>
        <color theme="1"/>
        <rFont val="Calibri"/>
        <family val="2"/>
        <scheme val="minor"/>
      </rPr>
      <t xml:space="preserve">PWD Building Works schedule, Page -47, Item -1 (Rate Analysis) </t>
    </r>
    <r>
      <rPr>
        <sz val="8"/>
        <color theme="1"/>
        <rFont val="Calibri"/>
        <family val="2"/>
        <scheme val="minor"/>
      </rPr>
      <t xml:space="preserve">                                                                                                 </t>
    </r>
  </si>
  <si>
    <r>
      <t xml:space="preserve">125 mm brick work with 1st classbricks in cement morter ( 1:4) in ground floor.                                                                                               </t>
    </r>
    <r>
      <rPr>
        <b/>
        <sz val="8"/>
        <color theme="1"/>
        <rFont val="Calibri"/>
        <family val="2"/>
        <scheme val="minor"/>
      </rPr>
      <t xml:space="preserve">PWD Building Works schedule, Page -16, Item-16,cori page -3, date -04.06.2018  (Rate Analysis)   </t>
    </r>
    <r>
      <rPr>
        <sz val="8"/>
        <color theme="1"/>
        <rFont val="Calibri"/>
        <family val="2"/>
        <scheme val="minor"/>
      </rPr>
      <t xml:space="preserve">                                                                                                                                                                                                                  </t>
    </r>
  </si>
  <si>
    <r>
      <t xml:space="preserve">Supplying and laying polythine sheet ( 150 gm/sq.m ) over dampproof course or beloe flooring or roof terracing or foundation or foundation trenches.                                                      </t>
    </r>
    <r>
      <rPr>
        <b/>
        <sz val="8"/>
        <color theme="1"/>
        <rFont val="Calibri"/>
        <family val="2"/>
        <scheme val="minor"/>
      </rPr>
      <t xml:space="preserve">  PWD Building Works schedule, Page -47, Item-3</t>
    </r>
  </si>
  <si>
    <r>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(f) 25 mm to 30 mm shuttering without staging in foundation </t>
    </r>
    <r>
      <rPr>
        <b/>
        <sz val="8"/>
        <rFont val="Calibri"/>
        <family val="2"/>
      </rPr>
      <t xml:space="preserve">PWD Building Works schedule, Page -42, 
Item- 36.f     </t>
    </r>
    <r>
      <rPr>
        <sz val="8"/>
        <rFont val="Calibri"/>
        <family val="1"/>
      </rPr>
      <t xml:space="preserve">                              
</t>
    </r>
  </si>
  <si>
    <r>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(a) 25 mm to 30 mm thick wooden shuttering as per decision &amp; direction of Engineer-In-Charge.
</t>
    </r>
    <r>
      <rPr>
        <b/>
        <sz val="8"/>
        <rFont val="Calibri"/>
        <family val="2"/>
      </rPr>
      <t xml:space="preserve">PWD Building Works schedule, Page -42, Item- 36.a </t>
    </r>
    <r>
      <rPr>
        <sz val="8"/>
        <rFont val="Calibri"/>
        <family val="1"/>
      </rPr>
      <t xml:space="preserve">
                                                       </t>
    </r>
  </si>
  <si>
    <r>
      <t xml:space="preserve">Reinforcement for reinforced concrete work in all sorts of structures including distribution bars, stirrups, binders etc initial straightening and  removal of loose rust (if necessary), cutting to requisite length, hooking and bending to correct shape, placing in proper position and binding with 16 gauge black annealed wire at every intersection, complete as per drawing and direction. (a) For works in foundation and upto roof of ground floor/upto 4 m.
(i) Tor steel/Mild Steel  , JSPL/SWAYN/ELETRO/STEEL
</t>
    </r>
    <r>
      <rPr>
        <b/>
        <sz val="8"/>
        <rFont val="Calibri"/>
        <family val="2"/>
      </rPr>
      <t xml:space="preserve">PWD Building Works schedule, Page - 43, Item - 40.a.i.1( Corri. 10th Page-01, Dat23-01-2020) (Rate Analysis)   </t>
    </r>
    <r>
      <rPr>
        <sz val="8"/>
        <rFont val="Calibri"/>
        <family val="1"/>
      </rPr>
      <t xml:space="preserve">                                                                                                                                              Item  no   ,  vol of conc 8.245x1.20 % = 0.0989 m3 x 35.315 c.ft =   3.493C.ft x  225 kg = 786.00 kg =0.786 MT</t>
    </r>
  </si>
  <si>
    <r>
      <t xml:space="preserve">Collapsible gate with 40 mm x 10 mm x 6 mm Tee as top and bottom guide rail , 20 mm x 10 mm x 2 mm vertical channels 100 mm apartin fullt stretched position 20m  x 5 mm MS flats as collapsible bracings properly reveted and washered including 38 mm steel roller including locking arrangements , fitted and fixed in position with lugs set in cement concrete including cutting necessary hikes chasing etc in walls , floors etc and making good all damages .
</t>
    </r>
    <r>
      <rPr>
        <b/>
        <sz val="8"/>
        <rFont val="Calibri"/>
        <family val="2"/>
      </rPr>
      <t xml:space="preserve">  PWD Building Works schedule, Page -106, Item- .18      </t>
    </r>
    <r>
      <rPr>
        <sz val="8"/>
        <rFont val="Calibri"/>
        <family val="1"/>
      </rPr>
      <t xml:space="preserve">   
                                                                                         </t>
    </r>
  </si>
  <si>
    <r>
      <t xml:space="preserve">Brick work with 1st class bricks in cement mortar (1:4)
(a) Foundation and plinth  groung floor
</t>
    </r>
    <r>
      <rPr>
        <b/>
        <sz val="8"/>
        <color rgb="FF000000"/>
        <rFont val="Times New Roman"/>
        <family val="1"/>
      </rPr>
      <t xml:space="preserve">PWD Building Works schedule, Page -15, Item-7.a (Rate Analysis)  </t>
    </r>
    <r>
      <rPr>
        <sz val="8"/>
        <color rgb="FF000000"/>
        <rFont val="Times New Roman"/>
        <family val="1"/>
      </rPr>
      <t xml:space="preserve">                                                                                               </t>
    </r>
  </si>
  <si>
    <r>
      <t xml:space="preserve">Brick work with 1st class bricks in cement mortar (1:4)
(b) superstructure  groung floor
</t>
    </r>
    <r>
      <rPr>
        <b/>
        <sz val="8"/>
        <color rgb="FF000000"/>
        <rFont val="Times New Roman"/>
        <family val="1"/>
      </rPr>
      <t xml:space="preserve">PWD Building Works schedule, Page -15, Item-7.b (Rate Analysis)  </t>
    </r>
    <r>
      <rPr>
        <sz val="8"/>
        <color rgb="FF000000"/>
        <rFont val="Times New Roman"/>
        <family val="1"/>
      </rPr>
      <t xml:space="preserve">                                                                                              </t>
    </r>
  </si>
  <si>
    <r>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 With 1:6 cement mortar
(c) 15 mm thick plaster
</t>
    </r>
    <r>
      <rPr>
        <b/>
        <sz val="8"/>
        <rFont val="Calibri"/>
        <family val="2"/>
      </rPr>
      <t xml:space="preserve">PWD Building Works schedule, P-189 It- No. 1  (Rate Analysis)  </t>
    </r>
    <r>
      <rPr>
        <sz val="8"/>
        <rFont val="Calibri"/>
        <family val="1"/>
      </rPr>
      <t xml:space="preserve">  
                                                          </t>
    </r>
  </si>
  <si>
    <r>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(ii) With 1:4 cement mortar                                                                  (c) 10 mm thick plaster
</t>
    </r>
    <r>
      <rPr>
        <b/>
        <sz val="8"/>
        <rFont val="Calibri"/>
        <family val="2"/>
      </rPr>
      <t xml:space="preserve">PWD Building Works schedule, P-189 It- No. 1 (ii)(c) (Rate Analysis)  </t>
    </r>
    <r>
      <rPr>
        <sz val="8"/>
        <rFont val="Calibri"/>
        <family val="1"/>
      </rPr>
      <t xml:space="preserve">            
</t>
    </r>
  </si>
  <si>
    <r>
      <t xml:space="preserve">Neat cement punning about 1.5 mm thick in wall ,dado, window sills, floors etc  .   Note cement 0.152 m3/100 m2    </t>
    </r>
    <r>
      <rPr>
        <b/>
        <sz val="8"/>
        <rFont val="Calibri"/>
        <family val="2"/>
      </rPr>
      <t xml:space="preserve">PWD Building Works schedule, P-192 It- No. 15 </t>
    </r>
    <r>
      <rPr>
        <sz val="8"/>
        <rFont val="Calibri"/>
        <family val="1"/>
      </rPr>
      <t xml:space="preserve">
</t>
    </r>
  </si>
  <si>
    <r>
      <t xml:space="preserve">Supplying, fitting and fixing fibre reinforced polymer (FRP) Composite door frame as per approved section with glass fibre reinforced plastic moulded skins and a special sandwich core, so as to impart monolitaheic composite structure as per approved technology of Department of Science and Technology (DST) to safisfy IS: 4020 door testing performance criteria..            
(i) 66mm x 90mm
</t>
    </r>
    <r>
      <rPr>
        <b/>
        <sz val="8"/>
        <rFont val="Calibri"/>
        <family val="2"/>
      </rPr>
      <t xml:space="preserve">PWD Building Works schedule,  P-115, It - 3 (i) </t>
    </r>
    <r>
      <rPr>
        <sz val="8"/>
        <rFont val="Calibri"/>
        <family val="1"/>
      </rPr>
      <t xml:space="preserve">
</t>
    </r>
  </si>
  <si>
    <r>
      <t xml:space="preserve">Supplying, fitting &amp; fixing fibre reinforced polymer (FRP) Composite door shutters as per approved design with glass fibre reinforced plastic moulded skins and a special sandwich core, so as to impart monolitaheic composite structure as per approved technology of Department of Science and Technology (DST) to satisfy IS:4020 door testing performance criteria. In ground floor.
ii) 25 mm thick                                                                                                             </t>
    </r>
    <r>
      <rPr>
        <b/>
        <sz val="8"/>
        <rFont val="Calibri"/>
        <family val="2"/>
      </rPr>
      <t>PWD Building Works schedule,P-125, It- 14(ii)</t>
    </r>
    <r>
      <rPr>
        <sz val="8"/>
        <rFont val="Calibri"/>
        <family val="1"/>
      </rPr>
      <t xml:space="preserve">
</t>
    </r>
  </si>
  <si>
    <r>
      <t xml:space="preserve">Iron butt hinges of approved quality fitted and fixed with 
steel screws, with ISI mark. (viii) 100mm X 75mm X 3.50mm.
</t>
    </r>
    <r>
      <rPr>
        <b/>
        <sz val="8"/>
        <rFont val="Calibri"/>
        <family val="2"/>
      </rPr>
      <t>PWD Building Works schedule, P-140, It No. -5 (viii)</t>
    </r>
  </si>
  <si>
    <r>
      <t xml:space="preserve">Iron hasp bolt of approved quality fitted and fixed complete (oxidised) with 16mm dia rod with concrete bolt and round fitting.
.b)250mm long.
</t>
    </r>
    <r>
      <rPr>
        <b/>
        <sz val="8"/>
        <rFont val="Calibri"/>
        <family val="2"/>
      </rPr>
      <t>PWD Building Works schedule, Page -141 . Item no-10 b)</t>
    </r>
  </si>
  <si>
    <r>
      <t xml:space="preserve">Supplying and laying chequered tiles of any shede and of approved quality with (1:1.5:3) cement concrete laied in pannels or patterns as directed in pavement ,footpath etc including necessary underlay 25 mm thick (avg)cement morter (1:3) complete in all respect with all labour and materials. ( Using cement slurry @4.4kg/sq.m at back side and @2.4 kg/sq.m for joint filling ). 
</t>
    </r>
    <r>
      <rPr>
        <b/>
        <sz val="8"/>
        <color theme="1"/>
        <rFont val="Calibri"/>
        <family val="2"/>
        <scheme val="minor"/>
      </rPr>
      <t xml:space="preserve">PWD Building Works schedule,  Page -74 , Item no- 46(i).    25 mm thick  </t>
    </r>
    <r>
      <rPr>
        <sz val="8"/>
        <color theme="1"/>
        <rFont val="Calibri"/>
        <family val="2"/>
        <scheme val="minor"/>
      </rPr>
      <t xml:space="preserve">                             
2 x 2.00 x1.00 = 4.00 m2  
</t>
    </r>
  </si>
  <si>
    <r>
      <t xml:space="preserve">Rendering the Surface of walls and ceiling with White Cement base WATER PROOF wall putty of approved make &amp; brand.(1.5 mm thick)     In Ground Floor
</t>
    </r>
    <r>
      <rPr>
        <b/>
        <sz val="8"/>
        <rFont val="Calibri"/>
        <family val="2"/>
      </rPr>
      <t xml:space="preserve">PWD Building Works schedule,  PWD, P- 198, I - 5    </t>
    </r>
    <r>
      <rPr>
        <sz val="8"/>
        <rFont val="Calibri"/>
        <family val="1"/>
      </rPr>
      <t xml:space="preserve">
184.26 + 23.21 = 207.50 m2</t>
    </r>
  </si>
  <si>
    <r>
      <t xml:space="preserve">Applying interrior grade Acrylic Primer of approved quality and brand on plastered and concrete surface old or new surface to receive Distemper Acrylic emulsion paint including scraping and prepairing the surface thoroughly , complete as per manufacturer's specification and as per direction of the E-I-C ( Ground Floor )   ( b ) Two Coats      
</t>
    </r>
    <r>
      <rPr>
        <b/>
        <sz val="8"/>
        <color theme="1"/>
        <rFont val="Calibri"/>
        <family val="2"/>
        <scheme val="minor"/>
      </rPr>
      <t xml:space="preserve">PWD Building Works schedule,  Page -74 , Item no- 46(i).   </t>
    </r>
    <r>
      <rPr>
        <sz val="8"/>
        <color theme="1"/>
        <rFont val="Calibri"/>
        <family val="2"/>
        <scheme val="minor"/>
      </rPr>
      <t xml:space="preserve">                                                                                              57.90 + 28.00 + 36.00 +23.21 - 82.43  = 52.68 m2                                                                 </t>
    </r>
  </si>
  <si>
    <r>
      <t xml:space="preserve">Dry Destempering interial walls or ceilling including cleaning, washing, smoothening surface (b) two coats 
</t>
    </r>
    <r>
      <rPr>
        <b/>
        <sz val="8"/>
        <color theme="1"/>
        <rFont val="Calibri"/>
        <family val="2"/>
        <scheme val="minor"/>
      </rPr>
      <t xml:space="preserve">PWD Building Works schedule,  Page -196 , Item no- 9(b)  .   </t>
    </r>
    <r>
      <rPr>
        <sz val="8"/>
        <color theme="1"/>
        <rFont val="Calibri"/>
        <family val="2"/>
        <scheme val="minor"/>
      </rPr>
      <t xml:space="preserve">                                                                                          </t>
    </r>
  </si>
  <si>
    <r>
      <t xml:space="preserve">Applying exterior grade Acrylic Primer of approved quality and brand on plastered or concrete surface old or new surface to receive Decorative Textured (Martt Finish) or Smooth Finish Acrylic exterior emulsion paint including scraping and prepairing the surface thoroughly , complete as per manufacturer's specification and as per direction of the EIC in Ground Floor (b) two coats.
</t>
    </r>
    <r>
      <rPr>
        <b/>
        <sz val="8"/>
        <color theme="1"/>
        <rFont val="Calibri"/>
        <family val="2"/>
        <scheme val="minor"/>
      </rPr>
      <t xml:space="preserve">PWD Building Works schedule,  Page -196 , Item no- 8(b)     </t>
    </r>
    <r>
      <rPr>
        <sz val="8"/>
        <color theme="1"/>
        <rFont val="Calibri"/>
        <family val="2"/>
        <scheme val="minor"/>
      </rPr>
      <t xml:space="preserve">              </t>
    </r>
  </si>
  <si>
    <r>
      <t xml:space="preserve">Protective and Decorative Acrylic Exterior emulsion paint of approved quality, as per manufacturer's specification and as per dirction of EIC to be applied overf Acrylic primer as required. The rate includes cost of materials, labour, scaffolding and all incedental charges but excluding the cost of primer in ground floor (two coats)(a) normal acrylic emulsion.                                                                            </t>
    </r>
    <r>
      <rPr>
        <b/>
        <sz val="8"/>
        <color theme="1"/>
        <rFont val="Calibri"/>
        <family val="2"/>
        <scheme val="minor"/>
      </rPr>
      <t xml:space="preserve">                                         PWD Building Works schedule,  Page -197 , Item no- 17(a)</t>
    </r>
  </si>
  <si>
    <r>
      <t xml:space="preserve">(b) Priming one coat on timber or plastered surface with synthetic oil bound primer of approved quality including smoothening surfaces by sand papering etc.        
</t>
    </r>
    <r>
      <rPr>
        <b/>
        <sz val="8"/>
        <rFont val="Calibri"/>
        <family val="2"/>
      </rPr>
      <t>PWD Building Works schedule,  Page -200  . Item no- 1 (b)</t>
    </r>
  </si>
  <si>
    <r>
      <t xml:space="preserve">(A) Painting with best quality synthetic enamel paint of approved make and brand including smoothening surface by sand papering etc. including using of approved putty etc. on the surface, if necessary :                                                                                   Page - 200  . Item no- 1 (b)
(a) On timber or plastered surface :
With super gloss (hi-gloss) -
(iv) Two coats (with any shade except white)
</t>
    </r>
    <r>
      <rPr>
        <b/>
        <sz val="8"/>
        <rFont val="Calibri"/>
        <family val="2"/>
      </rPr>
      <t>PWD Building Works schedule,  Page -200 . Item no- 2(A)(a)(iv)</t>
    </r>
  </si>
  <si>
    <r>
      <t xml:space="preserve">(a) M.S.or W.I. Ornamental grill of approved design joints continuously welded with M.S, W.I. Flats and bars of windows, railing etc. fitted and fixed with necessary screws and lugs in ground floor.
(i)  Grill weighing above 10 Kg./sq.mtr and up to 16 Kg./sq. mtr. 
</t>
    </r>
    <r>
      <rPr>
        <b/>
        <sz val="8"/>
        <rFont val="Calibri"/>
        <family val="2"/>
      </rPr>
      <t xml:space="preserve">PWD Building Works schedule,  P-104  Item-13 A (i) (3rd Corrigendam Page No 91) </t>
    </r>
    <r>
      <rPr>
        <sz val="8"/>
        <rFont val="Calibri"/>
        <family val="1"/>
      </rPr>
      <t xml:space="preserve">
 2 x 2.00 x 0.750 = 3.00 m2
6 x 0.600 x 0.600 = 2.16  m2
                             = 5.16 m2 x 10..00 kg = 51.60 kg = 0.516 qtl</t>
    </r>
  </si>
  <si>
    <r>
      <t xml:space="preserve">(A) Painting with best quality synthetic enamel paint of approved make and brand including smoothening surface by sand papering etc. including using of approved putty etc. on the surface, if necessary :
(b) On steel or other metal surface : 
(iv) Two coats (with any shade except white) 
</t>
    </r>
    <r>
      <rPr>
        <b/>
        <sz val="8"/>
        <rFont val="Calibri"/>
        <family val="2"/>
      </rPr>
      <t>PWD Building Works schedule, P-200   Item-2(b)(iv)</t>
    </r>
  </si>
  <si>
    <r>
      <t xml:space="preserve">Supplying, fitting &amp; fixing 1st quality Ceramic tiles in walls and floors to match with the existing work &amp; 4 nos. of key stones (10mm) fixed with araldite at the back of each tile &amp; finishing the joints with white cement mixed with colouring oxide if required to match the colour of tiles including roughening of concrete surface, if necessary or by synthetic adhesive &amp; grout materials etc. 
B) Wall                                                                                               
Area of each tile above 0.09 Sq.m  
ii) Other than Coloured decorative including white
</t>
    </r>
    <r>
      <rPr>
        <b/>
        <sz val="8"/>
        <rFont val="Calibri"/>
        <family val="2"/>
      </rPr>
      <t xml:space="preserve">PWD Building Works schedule, page-64, Item:35.(B.) (b).(ii)   ( 3rd Corrigendam ,Page 36) </t>
    </r>
    <r>
      <rPr>
        <sz val="8"/>
        <rFont val="Calibri"/>
        <family val="1"/>
      </rPr>
      <t xml:space="preserve">
2( 7.375 + 3.250 ) x  2.10 = 44.63  m2 
3x2 x 1.00 x 2.10 = 12.60 m2 
5 x 2 x 1.20 x 2.10 = 25.20  m2                                                                     </t>
    </r>
  </si>
  <si>
    <r>
      <t xml:space="preserve">Supplying profiles of required section made of Aluminium Alloy Extrusions conforming to IS: 732-1983 and IS: 1285- 1975; Annodized (with required film thickness and specified colour / natural) matt finished conforming to IS: 1868-1983 for fabrication of composit door, sliding &amp; casement windows, partitions, formed of basic sections of any ISI embossed / certified make and brand as per direction of Engineer - In- Charge. (Payment will be made on finished length of the work).
(A) In 10-12 Micron thickness Annodizing film
I) Natural white      h) Louvered window.                                            i) Top, bottom and side member.
</t>
    </r>
    <r>
      <rPr>
        <b/>
        <sz val="8"/>
        <rFont val="Calibri"/>
        <family val="2"/>
      </rPr>
      <t>PWD Building Works schedule,  PWD, P-233, I- 1(h) i</t>
    </r>
  </si>
  <si>
    <r>
      <t xml:space="preserve">Supplying bubble free float glass of approved make and brand conforming to IS: 2835-1987.
iv) 5mm thick coloured / tinted / smoke glass.                            </t>
    </r>
    <r>
      <rPr>
        <b/>
        <sz val="8"/>
        <rFont val="Calibri"/>
        <family val="2"/>
      </rPr>
      <t>PWD Building Works schedule,  P-243, I -9</t>
    </r>
  </si>
  <si>
    <r>
      <t xml:space="preserve">Supplying, fitting and fixing Closet seat of approved make with lid and C.P. hinges, rubber buffer and brass screws complete .(b) Anglo Indian
(i) Plastic (hallow type) White
</t>
    </r>
    <r>
      <rPr>
        <b/>
        <sz val="8"/>
        <rFont val="Calibri"/>
        <family val="2"/>
      </rPr>
      <t>PWD S&amp;P Schedule,  page-81,item no 10.b.i</t>
    </r>
  </si>
  <si>
    <r>
      <t xml:space="preserve">Supplying, fitting and fixing Flat back urinal (half stall urinal) in white vitreous chinaware of approved make in position with brass screws on 75 mm X 75 mm X 75 mm wooden blocks complete 
(ii) 470 mm X 280 mm X 340 mm
</t>
    </r>
    <r>
      <rPr>
        <b/>
        <sz val="8"/>
        <rFont val="Calibri"/>
        <family val="2"/>
      </rPr>
      <t>PWD S&amp;P Schedule, page.80,item no-6/(ii)</t>
    </r>
  </si>
  <si>
    <r>
      <t xml:space="preserve">Supplying,fitting and fixing 32 mm dia. Flush Pipe of approved make with necessary fixing materials and clamps complete.
i) Polythene Flush Pipe 
</t>
    </r>
    <r>
      <rPr>
        <b/>
        <sz val="8"/>
        <rFont val="Calibri"/>
        <family val="2"/>
      </rPr>
      <t>PWD S&amp;P Schedule, Page no 81. Item no. 11(i)</t>
    </r>
  </si>
  <si>
    <r>
      <t xml:space="preserve">Supplying, fitting and fixing urinal flush pipe fittings of approved brand. 
(a) C.P. urinal flush pipe fittings range of one                                     </t>
    </r>
    <r>
      <rPr>
        <b/>
        <sz val="8"/>
        <rFont val="Calibri"/>
        <family val="2"/>
      </rPr>
      <t xml:space="preserve">PWD S&amp;P Schedule, S.P.81,item-12/a </t>
    </r>
  </si>
  <si>
    <r>
      <t xml:space="preserve">Supplying, fitting and fixing white vitreous china best quality approved make wash basin with C.I. brackets on 75 mm X 75 mm wooden blocks, C.P. waste fittings of 32 mm dia., mending good all damages and painting the brackets with two coats of approved paint.
(ii) 550 mm X 400 mm size
</t>
    </r>
    <r>
      <rPr>
        <b/>
        <sz val="8"/>
        <rFont val="Calibri"/>
        <family val="2"/>
      </rPr>
      <t>PWD S&amp;P Schedule,  P-41, It 2 (ii)</t>
    </r>
  </si>
  <si>
    <r>
      <t xml:space="preserve">Supplying fitting and fixing pedestal of approved make for wash basin ( White ) 
</t>
    </r>
    <r>
      <rPr>
        <b/>
        <sz val="8"/>
        <color theme="1"/>
        <rFont val="Calibri"/>
        <family val="2"/>
        <scheme val="minor"/>
      </rPr>
      <t>PWD S&amp;P Schedule,  P-41, It 3</t>
    </r>
  </si>
  <si>
    <r>
      <t xml:space="preserve">Supplying,fitting and fixing approved brand P.V.C. CONNECTOR white flexible, with both ends coupling with heavy brass C.P. nut, 15 mm dia., 
(iii) 600 mm long 
</t>
    </r>
    <r>
      <rPr>
        <b/>
        <sz val="8"/>
        <rFont val="Calibri"/>
        <family val="2"/>
      </rPr>
      <t xml:space="preserve">PWD S&amp;P Schedule,  Page No.-43 Item No.-9-iii </t>
    </r>
  </si>
  <si>
    <r>
      <t>Supplying,fitting and fixing approved brand 32 mm dia.P.V.C. waste pipe, with PVC coupling at one end fitted with necessary clamps.
(iv) 1050 mm long each</t>
    </r>
    <r>
      <rPr>
        <b/>
        <sz val="8"/>
        <rFont val="Calibri"/>
        <family val="2"/>
      </rPr>
      <t xml:space="preserve">
PWD S&amp;P Schedule, Page No.-43 Item No. 10-iv</t>
    </r>
  </si>
  <si>
    <r>
      <t xml:space="preserve">(b) (i) Chromium plated Stop Cock (Equivalent to Code No. 513(A) &amp; 513(B) &amp; Model - Tropical / Sumthing Special of ESSCO or similar 
</t>
    </r>
    <r>
      <rPr>
        <b/>
        <sz val="8"/>
        <rFont val="Calibri"/>
        <family val="2"/>
      </rPr>
      <t>PWD S&amp;P Schedule, Page No.-6 Item No.-7-b-i</t>
    </r>
  </si>
  <si>
    <r>
      <t xml:space="preserve">Chromium plated angular Stop Cock with wall flange (Equivalent to Code No. 5053 &amp; Model - Florentine of Jaquar or similar brand).                                                                                                         </t>
    </r>
    <r>
      <rPr>
        <b/>
        <sz val="8"/>
        <rFont val="Calibri"/>
        <family val="2"/>
      </rPr>
      <t>PWD S&amp;P Schedule, Page No.-6 Item No.-7-d-i,</t>
    </r>
  </si>
  <si>
    <r>
      <t xml:space="preserve">Supplying, fitting and fixing pillar cock of approved make.
a) (i) CP Pillar Cock - 15 mm. (Equivalent to Code No. 507 &amp; Model
- Tropical / Sumthing Special of ESSCO or similar brand).
</t>
    </r>
    <r>
      <rPr>
        <b/>
        <sz val="8"/>
        <rFont val="Calibri"/>
        <family val="2"/>
      </rPr>
      <t>(P. No. - 45, Item. No. - 19(a)i, Pwd Sanitary Plumbing 
Schedule 2017)</t>
    </r>
  </si>
  <si>
    <r>
      <t xml:space="preserve">Supplying, fitting and fixing PVC pipes of approved make of Schedule 80 (medium duty) conforming to ASTMD - 1785 and threaded to match with GI Pipes as per IS : 1239 (Part - I). with all necessary accessories, specials viz. socket, bend, tee, union, cross, elbo, nipple, longscrew, reducing socket, reducing tee, short piece etc. fitted with holder bats clamps, including cutting pipes, making threads,fitting, fixing etc. complete in all respect including cost of all necessary fittings as required,jointing materials and two coats of painting with approved paint in any position above ground. (Payment will be made on the centre line measurements of total pipe line including all specials. No separate payment will be made for accesories, specials. Payment for painting will be made seperately)                                                                                 (a) For Exposed Work PVC  Pipes, 25 mm                                                                
</t>
    </r>
    <r>
      <rPr>
        <b/>
        <sz val="8"/>
        <rFont val="Calibri"/>
        <family val="2"/>
      </rPr>
      <t>Page No.-12 Item No.-19-i(a),  PWD,VOL-II , 2017-18</t>
    </r>
  </si>
  <si>
    <r>
      <t>Supply of UPVC pipes (B Type) &amp; fittings conforming to IS-13592- 1992.(A) (i) Single Socketed 3 Meter Length, (b) 110 mm</t>
    </r>
    <r>
      <rPr>
        <b/>
        <sz val="8"/>
        <rFont val="Calibri"/>
        <family val="2"/>
      </rPr>
      <t xml:space="preserve">
PWD S&amp;P Schedule,  Page No.-68 Item No. 23,(A)(i)(b)</t>
    </r>
  </si>
  <si>
    <r>
      <t xml:space="preserve">Supplying, fitting &amp; fixing UPVC pipes A- Type and fittings conforming to IS:13592-1992 with all necessary clamps nails, including making holes in walls, floor etc. cutting trenches in any soil through masonry concrete structures etc if necessary and mending good damages including joining with jointing materails (Spun Yarn, Valamoid/Bitumen/M-Seal etc) complete.
A) UPVC Pipes: (i) 75 mm. Dia.
</t>
    </r>
    <r>
      <rPr>
        <b/>
        <sz val="8"/>
        <rFont val="Calibri"/>
        <family val="2"/>
      </rPr>
      <t>(P. - 212, Item. No. - 21 (A)(i) , (B),(c),(i) &amp; (B), (d),(i), 
 Pwd volume- i, 2017)</t>
    </r>
  </si>
  <si>
    <r>
      <t xml:space="preserve">Construction of circular soak well 2.5 metre deep in all types of sandy soils with dry brick work upto 1.6 metre from the bottom having 150 mm intermediate cement brick work (1:4) band all round and cement brick work (1:4) upto 0.90 metre from top with 20mm thick cement plastering (1:4) to inside face upto the depth of cement brick work, 15mm thick cement plaster (1:4) on outer face from top of the well upto G.L. and 6 mm thick cement plaster (1:4) on top of the R.C.C. cover slab including filling bottom 1.00 metre of inside of the well with brick metal (50 mm to 63 mm size) including R.C.C. cover slab of 100 mm thick with cement conc (1:1.5:3) with stone chips with necessary reinforcement and shuttering including one 560 mm dia. R.C.C. manhole cover (heavy type)of approved make supplied, fitted and fixed in the cover slab with necessary fittings, making nacessary arrangements for pipe connections, excavation of well including shoring, dewatering and removing the exess earth from the premises as per direction complete in all respect with all costs of labour and materials. With 250 mm thick dry brick work and 250 mm thick cement brick work (1:6) and 1.00m inside dia.
(Other than SAIL/TATA/RINL) 
</t>
    </r>
    <r>
      <rPr>
        <b/>
        <sz val="8"/>
        <rFont val="Calibri"/>
        <family val="2"/>
      </rPr>
      <t>S.P.89,Item No-4 7th Corrigenda Volume ii</t>
    </r>
  </si>
  <si>
    <r>
      <t xml:space="preserve">Supplying, fitting and fixing towel rail with two brackets.
(a) C.P. over brass
(ii) 25 mm dia. and 600 mm long                                                               </t>
    </r>
    <r>
      <rPr>
        <b/>
        <sz val="8"/>
        <rFont val="Calibri"/>
        <family val="2"/>
      </rPr>
      <t xml:space="preserve"> PWD S&amp;P Schedule,   p No 82    I No- 22 (a)(ii)</t>
    </r>
  </si>
  <si>
    <r>
      <t xml:space="preserve">Supplying, fitting and fixing bevelled edged mirror 5.5 mm thick silver red as per I.S. 3438 / 1965 together with brass C.P. hinges. (ii) 600 mm X 450 mm                          
</t>
    </r>
    <r>
      <rPr>
        <b/>
        <sz val="8"/>
        <rFont val="Calibri"/>
        <family val="2"/>
      </rPr>
      <t xml:space="preserve"> PWD S&amp;P Schedule,  P-81, It-15(ii)</t>
    </r>
    <r>
      <rPr>
        <sz val="8"/>
        <rFont val="Calibri"/>
        <family val="1"/>
      </rPr>
      <t xml:space="preserve">
</t>
    </r>
  </si>
  <si>
    <r>
      <t xml:space="preserve">Supplying, fitting and fixing soap holder.
(b) Fibre glass 
</t>
    </r>
    <r>
      <rPr>
        <b/>
        <sz val="8"/>
        <rFont val="Calibri"/>
        <family val="2"/>
      </rPr>
      <t>Sanitary and plumbing work schedule P-82, It-18(b)</t>
    </r>
  </si>
  <si>
    <r>
      <t xml:space="preserve">Construction of septic tank of different capacities as per approved drawing with 1st class brick work in cement mortar (1:4) including two 560 mm dia. R.C.C. manhole cover(heavy type)of approved make supplied, fitted and fixed in the 100mm thick R.C.C (1:1.5:3) top slab with necessary fittings, 20mm thick cement plaster (4 : 1) with neat cement finish to the internal surfaces and 15 mm thick cement plaster (4 : 1) to outside wall upto 200 mm below G.L floor finished with 25 mm thick grey artificial stone over 100 mm thick R.C.C(1:1.5:3) bottom slab including supplying, fitting and fixing all necessry specials, fittings, S.W. tees, C.I. foot rest etc. including excavation earth in all sorts of  soil, shoring, bailing out and pumping out water as necessary, ramming, dressing the bed and fefilling the sides of the tanks with earth, removing spoils, filling up the chamber with clear water, removing foreign materials from the chamber and including constructing attached inspection pit as per approved drawing and connecting all necessary pipes, joints etc. with internal plaster work and artificial stone flooring is to be done with admixture of water proofing compound @ 0.5% by weight of cement with all costs of labour and materials.
(ii) For 20 users
A) With Pakur variety. (JSW/JSPL/SHYAM/SRMB/ELECTROSTEEL/SSL) 
</t>
    </r>
    <r>
      <rPr>
        <b/>
        <sz val="8"/>
        <rFont val="Calibri"/>
        <family val="2"/>
      </rPr>
      <t>PWD S&amp;P Schedule, S.P.88,Item No-3(ii)(A)    7th Corrigenda Volume ii</t>
    </r>
  </si>
  <si>
    <t>22 &amp; P-
34 of 315</t>
  </si>
  <si>
    <r>
      <t xml:space="preserve"> Cement concrete with graded stone ballast (40 mm size excluding shuttering)
In ground floor
(A) [Pakur Variety]
(a) 1:3:6 proportion                                        </t>
    </r>
    <r>
      <rPr>
        <b/>
        <sz val="9"/>
        <color theme="1"/>
        <rFont val="Calibri"/>
        <family val="2"/>
        <scheme val="minor"/>
      </rPr>
      <t xml:space="preserve">PWD Building Works schedule, Page -34, Item -22, 1(A,a)Date-04-06-2018)          
Rate Analysis1  ( Corri. Page-3RD, Date-04-06-2018) </t>
    </r>
    <r>
      <rPr>
        <sz val="11"/>
        <color theme="1"/>
        <rFont val="Calibri"/>
        <family val="2"/>
        <scheme val="minor"/>
      </rPr>
      <t xml:space="preserve">                                                                    </t>
    </r>
  </si>
  <si>
    <t xml:space="preserve"> Cement concrete with graded stone ballast (40 mm size excluding shuttering)
In ground floor
(A) [Pakur Variety]
(a) 1:3:6 proportion                                        PWD Building Works schedule, Page -34, Item -22, 1(A,a)Date-04-06-2018)          
Rate Analysis1  ( Corri. Page-3RD, Date-04-06-2018)  
                                                                               </t>
  </si>
  <si>
    <t xml:space="preserve">      ESTIMATE FOR  CONSTRUCTION  OF COMMUNITY TOILET AT  LAL DIGHI  BORO KALI TALA PARA PLOT NO-3613,MOUZA-SAINTHIA,JL-95,WARD NO- 13 UNDER  SAINTHIA  MUNICIPALITY OF WEST BENGAL (MODEL NO - G)
       TOILET SEATS -4 NOS AND URINAL- 5 NOS    </t>
  </si>
  <si>
    <t xml:space="preserve">        ESTIMATE FOR  CONSTRUCTION  OF COMMUNITY TOILET AT  LAL DIGHI  BORO KALI TALA PARA PLOT NO-3613,MOUZA-SAINTHIA,JL-95,WARD NO- 13 UNDER  SAINTHIA  MUNICIPALITY OF WEST BENGAL (MODEL NO - G)
       TOILET SEATS -4 NOS AND URINAL- 5 NOS    </t>
  </si>
</sst>
</file>

<file path=xl/styles.xml><?xml version="1.0" encoding="utf-8"?>
<styleSheet xmlns="http://schemas.openxmlformats.org/spreadsheetml/2006/main">
  <numFmts count="1">
    <numFmt numFmtId="164" formatCode="0.000"/>
  </numFmts>
  <fonts count="44">
    <font>
      <sz val="11"/>
      <color theme="1"/>
      <name val="Calibri"/>
      <family val="2"/>
      <scheme val="minor"/>
    </font>
    <font>
      <sz val="10"/>
      <name val="Calibri"/>
      <family val="2"/>
    </font>
    <font>
      <sz val="10"/>
      <name val="Calibri"/>
      <family val="1"/>
    </font>
    <font>
      <sz val="10"/>
      <color rgb="FF000000"/>
      <name val="Calibri"/>
      <family val="2"/>
    </font>
    <font>
      <sz val="9"/>
      <name val="Calibri"/>
      <family val="1"/>
    </font>
    <font>
      <sz val="8.5"/>
      <color rgb="FF000000"/>
      <name val="Calibri"/>
      <family val="2"/>
    </font>
    <font>
      <sz val="10"/>
      <color rgb="FF000000"/>
      <name val="Times New Roman"/>
      <family val="1"/>
    </font>
    <font>
      <sz val="9"/>
      <name val="Calibri"/>
      <family val="2"/>
    </font>
    <font>
      <sz val="11"/>
      <color rgb="FF000000"/>
      <name val="Times New Roman"/>
      <family val="2"/>
    </font>
    <font>
      <sz val="11"/>
      <name val="Times New Roman"/>
      <family val="1"/>
    </font>
    <font>
      <sz val="11"/>
      <color rgb="FF000000"/>
      <name val="Calibri"/>
      <family val="2"/>
    </font>
    <font>
      <sz val="8.5"/>
      <name val="Calibri"/>
      <family val="2"/>
    </font>
    <font>
      <sz val="8.5"/>
      <name val="Calibri"/>
      <family val="1"/>
    </font>
    <font>
      <sz val="10"/>
      <color rgb="FF000000"/>
      <name val="Times New Roman"/>
      <family val="2"/>
    </font>
    <font>
      <b/>
      <sz val="10"/>
      <color rgb="FF000000"/>
      <name val="Calibri"/>
      <family val="2"/>
    </font>
    <font>
      <sz val="10"/>
      <name val="Times New Roman"/>
      <family val="1"/>
    </font>
    <font>
      <sz val="10"/>
      <name val="Calibri"/>
      <family val="2"/>
    </font>
    <font>
      <sz val="10"/>
      <color theme="1"/>
      <name val="Arial"/>
      <family val="2"/>
    </font>
    <font>
      <b/>
      <sz val="11"/>
      <color theme="1"/>
      <name val="Calibri"/>
      <family val="2"/>
      <scheme val="minor"/>
    </font>
    <font>
      <b/>
      <sz val="10"/>
      <name val="Calibri"/>
      <family val="2"/>
    </font>
    <font>
      <b/>
      <sz val="10"/>
      <color rgb="FF000000"/>
      <name val="Times New Roman"/>
      <family val="2"/>
    </font>
    <font>
      <b/>
      <sz val="12"/>
      <color rgb="FF000000"/>
      <name val="Calibri"/>
      <family val="2"/>
    </font>
    <font>
      <sz val="14"/>
      <color theme="1"/>
      <name val="Calibri"/>
      <family val="2"/>
      <scheme val="minor"/>
    </font>
    <font>
      <sz val="8"/>
      <color theme="1"/>
      <name val="Calibri"/>
      <family val="2"/>
      <scheme val="minor"/>
    </font>
    <font>
      <sz val="8"/>
      <name val="Calibri"/>
      <family val="2"/>
    </font>
    <font>
      <sz val="8"/>
      <name val="Calibri"/>
      <family val="1"/>
    </font>
    <font>
      <sz val="8"/>
      <color rgb="FF000000"/>
      <name val="Calibri"/>
      <family val="2"/>
    </font>
    <font>
      <sz val="8"/>
      <color rgb="FF000000"/>
      <name val="Times New Roman"/>
      <family val="1"/>
    </font>
    <font>
      <sz val="8"/>
      <color rgb="FF000000"/>
      <name val="Times New Roman"/>
      <family val="2"/>
    </font>
    <font>
      <sz val="8"/>
      <name val="Times New Roman"/>
      <family val="1"/>
    </font>
    <font>
      <b/>
      <sz val="8"/>
      <color rgb="FF000000"/>
      <name val="Calibri"/>
      <family val="2"/>
    </font>
    <font>
      <b/>
      <sz val="8"/>
      <name val="Calibri"/>
      <family val="2"/>
    </font>
    <font>
      <b/>
      <sz val="9"/>
      <color theme="1"/>
      <name val="Calibri"/>
      <family val="2"/>
      <scheme val="minor"/>
    </font>
    <font>
      <b/>
      <sz val="9"/>
      <name val="Calibri"/>
      <family val="2"/>
    </font>
    <font>
      <b/>
      <sz val="8"/>
      <color rgb="FF000000"/>
      <name val="Times New Roman"/>
      <family val="1"/>
    </font>
    <font>
      <b/>
      <sz val="9"/>
      <color rgb="FF000000"/>
      <name val="Times New Roman"/>
      <family val="1"/>
    </font>
    <font>
      <b/>
      <sz val="8"/>
      <color theme="1"/>
      <name val="Calibri"/>
      <family val="2"/>
      <scheme val="minor"/>
    </font>
    <font>
      <b/>
      <sz val="8.5"/>
      <name val="Calibri"/>
      <family val="2"/>
    </font>
    <font>
      <sz val="11"/>
      <name val="Calibri"/>
      <family val="1"/>
    </font>
    <font>
      <b/>
      <sz val="10"/>
      <color theme="1"/>
      <name val="Calibri"/>
      <family val="2"/>
      <scheme val="minor"/>
    </font>
    <font>
      <i/>
      <sz val="8"/>
      <color theme="1"/>
      <name val="Calibri"/>
      <family val="2"/>
      <scheme val="minor"/>
    </font>
    <font>
      <b/>
      <sz val="9"/>
      <color theme="1"/>
      <name val="Cambria"/>
      <family val="1"/>
      <scheme val="major"/>
    </font>
    <font>
      <b/>
      <sz val="10"/>
      <color theme="1"/>
      <name val="Cambria"/>
      <family val="1"/>
      <scheme val="major"/>
    </font>
    <font>
      <b/>
      <sz val="11"/>
      <color theme="1"/>
      <name val="Cambria"/>
      <family val="1"/>
      <scheme val="major"/>
    </font>
  </fonts>
  <fills count="4">
    <fill>
      <patternFill patternType="none"/>
    </fill>
    <fill>
      <patternFill patternType="gray125"/>
    </fill>
    <fill>
      <patternFill patternType="solid">
        <fgColor rgb="FFFFFF00"/>
        <bgColor indexed="64"/>
      </patternFill>
    </fill>
    <fill>
      <patternFill patternType="solid">
        <fgColor rgb="FF00B050"/>
        <bgColor indexed="64"/>
      </patternFill>
    </fill>
  </fills>
  <borders count="33">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rgb="FF000000"/>
      </right>
      <top style="thin">
        <color indexed="64"/>
      </top>
      <bottom style="thin">
        <color indexed="64"/>
      </bottom>
      <diagonal/>
    </border>
    <border>
      <left style="thin">
        <color rgb="FF000000"/>
      </left>
      <right style="thin">
        <color rgb="FF000000"/>
      </right>
      <top style="thin">
        <color indexed="64"/>
      </top>
      <bottom style="thin">
        <color indexed="64"/>
      </bottom>
      <diagonal/>
    </border>
    <border>
      <left style="thin">
        <color rgb="FF000000"/>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medium">
        <color indexed="64"/>
      </left>
      <right style="thin">
        <color rgb="FF000000"/>
      </right>
      <top style="thin">
        <color rgb="FF000000"/>
      </top>
      <bottom style="thin">
        <color rgb="FF000000"/>
      </bottom>
      <diagonal/>
    </border>
    <border>
      <left style="medium">
        <color indexed="64"/>
      </left>
      <right style="thin">
        <color rgb="FF000000"/>
      </right>
      <top style="thin">
        <color rgb="FF000000"/>
      </top>
      <bottom/>
      <diagonal/>
    </border>
    <border>
      <left style="medium">
        <color indexed="64"/>
      </left>
      <right style="thin">
        <color rgb="FF000000"/>
      </right>
      <top style="thin">
        <color indexed="64"/>
      </top>
      <bottom style="thin">
        <color indexed="64"/>
      </bottom>
      <diagonal/>
    </border>
    <border>
      <left style="medium">
        <color indexed="64"/>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right/>
      <top/>
      <bottom style="thin">
        <color rgb="FF000000"/>
      </bottom>
      <diagonal/>
    </border>
    <border>
      <left/>
      <right style="thin">
        <color rgb="FF000000"/>
      </right>
      <top style="thin">
        <color indexed="64"/>
      </top>
      <bottom style="thin">
        <color indexed="64"/>
      </bottom>
      <diagonal/>
    </border>
    <border>
      <left style="thin">
        <color indexed="64"/>
      </left>
      <right style="thin">
        <color rgb="FF000000"/>
      </right>
      <top style="thin">
        <color indexed="64"/>
      </top>
      <bottom/>
      <diagonal/>
    </border>
    <border>
      <left/>
      <right style="thin">
        <color rgb="FF000000"/>
      </right>
      <top/>
      <bottom style="thin">
        <color rgb="FF000000"/>
      </bottom>
      <diagonal/>
    </border>
    <border>
      <left style="thin">
        <color indexed="64"/>
      </left>
      <right style="thin">
        <color indexed="64"/>
      </right>
      <top style="thin">
        <color indexed="64"/>
      </top>
      <bottom style="thin">
        <color rgb="FF000000"/>
      </bottom>
      <diagonal/>
    </border>
    <border>
      <left style="thin">
        <color indexed="64"/>
      </left>
      <right style="thin">
        <color indexed="64"/>
      </right>
      <top style="thin">
        <color rgb="FF000000"/>
      </top>
      <bottom style="thin">
        <color rgb="FF000000"/>
      </bottom>
      <diagonal/>
    </border>
    <border>
      <left style="thin">
        <color indexed="64"/>
      </left>
      <right style="thin">
        <color indexed="64"/>
      </right>
      <top/>
      <bottom style="thin">
        <color rgb="FF000000"/>
      </bottom>
      <diagonal/>
    </border>
    <border>
      <left style="thin">
        <color indexed="64"/>
      </left>
      <right style="thin">
        <color indexed="64"/>
      </right>
      <top style="thin">
        <color rgb="FF000000"/>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top style="thin">
        <color rgb="FF000000"/>
      </top>
      <bottom style="thin">
        <color indexed="64"/>
      </bottom>
      <diagonal/>
    </border>
    <border>
      <left/>
      <right/>
      <top style="thin">
        <color rgb="FF000000"/>
      </top>
      <bottom style="thin">
        <color indexed="64"/>
      </bottom>
      <diagonal/>
    </border>
    <border>
      <left/>
      <right style="thin">
        <color rgb="FF000000"/>
      </right>
      <top style="thin">
        <color rgb="FF000000"/>
      </top>
      <bottom style="thin">
        <color indexed="64"/>
      </bottom>
      <diagonal/>
    </border>
    <border>
      <left/>
      <right/>
      <top style="thin">
        <color rgb="FF000000"/>
      </top>
      <bottom/>
      <diagonal/>
    </border>
    <border>
      <left style="thin">
        <color rgb="FF000000"/>
      </left>
      <right style="medium">
        <color indexed="64"/>
      </right>
      <top/>
      <bottom style="thin">
        <color rgb="FF000000"/>
      </bottom>
      <diagonal/>
    </border>
  </borders>
  <cellStyleXfs count="1">
    <xf numFmtId="0" fontId="0" fillId="0" borderId="0"/>
  </cellStyleXfs>
  <cellXfs count="191">
    <xf numFmtId="0" fontId="0" fillId="0" borderId="0" xfId="0"/>
    <xf numFmtId="0" fontId="0" fillId="0" borderId="1" xfId="0" applyFill="1" applyBorder="1" applyAlignment="1">
      <alignment horizontal="left" vertical="top" wrapText="1"/>
    </xf>
    <xf numFmtId="0" fontId="4" fillId="0" borderId="1" xfId="0" applyFont="1" applyFill="1" applyBorder="1" applyAlignment="1">
      <alignment horizontal="left" vertical="top" wrapText="1"/>
    </xf>
    <xf numFmtId="1" fontId="3" fillId="0" borderId="1" xfId="0" applyNumberFormat="1" applyFont="1" applyFill="1" applyBorder="1" applyAlignment="1">
      <alignment horizontal="center" vertical="top" shrinkToFit="1"/>
    </xf>
    <xf numFmtId="1" fontId="3" fillId="0" borderId="2" xfId="0" applyNumberFormat="1" applyFont="1" applyFill="1" applyBorder="1" applyAlignment="1">
      <alignment horizontal="center" vertical="top" shrinkToFit="1"/>
    </xf>
    <xf numFmtId="0" fontId="1" fillId="0" borderId="1" xfId="0" applyFont="1" applyFill="1" applyBorder="1" applyAlignment="1">
      <alignment horizontal="left" vertical="top" wrapText="1"/>
    </xf>
    <xf numFmtId="1" fontId="3" fillId="0" borderId="0" xfId="0" applyNumberFormat="1" applyFont="1" applyFill="1" applyBorder="1" applyAlignment="1">
      <alignment horizontal="center" vertical="center" shrinkToFit="1"/>
    </xf>
    <xf numFmtId="0" fontId="1" fillId="0" borderId="4" xfId="0" applyFont="1" applyFill="1" applyBorder="1" applyAlignment="1">
      <alignment horizontal="left" vertical="top" wrapText="1"/>
    </xf>
    <xf numFmtId="0" fontId="1" fillId="0" borderId="6" xfId="0" applyFont="1" applyFill="1" applyBorder="1" applyAlignment="1">
      <alignment horizontal="left" vertical="top" wrapText="1"/>
    </xf>
    <xf numFmtId="0" fontId="1" fillId="0" borderId="2" xfId="0" applyFont="1" applyFill="1" applyBorder="1" applyAlignment="1">
      <alignment horizontal="left" vertical="top" wrapText="1"/>
    </xf>
    <xf numFmtId="0" fontId="2" fillId="0" borderId="1" xfId="0" applyFont="1" applyFill="1" applyBorder="1" applyAlignment="1">
      <alignment horizontal="left" vertical="top" wrapText="1"/>
    </xf>
    <xf numFmtId="0" fontId="0" fillId="0" borderId="0" xfId="0" applyAlignment="1"/>
    <xf numFmtId="0" fontId="0" fillId="0" borderId="0" xfId="0" applyAlignment="1">
      <alignment horizontal="center" vertical="center"/>
    </xf>
    <xf numFmtId="1" fontId="3" fillId="0" borderId="1" xfId="0" applyNumberFormat="1" applyFont="1" applyFill="1" applyBorder="1" applyAlignment="1">
      <alignment horizontal="left" vertical="top" shrinkToFit="1"/>
    </xf>
    <xf numFmtId="2" fontId="3" fillId="0" borderId="1" xfId="0" applyNumberFormat="1" applyFont="1" applyFill="1" applyBorder="1" applyAlignment="1">
      <alignment horizontal="left" vertical="top" shrinkToFit="1"/>
    </xf>
    <xf numFmtId="2" fontId="8" fillId="0" borderId="1" xfId="0" applyNumberFormat="1" applyFont="1" applyFill="1" applyBorder="1" applyAlignment="1">
      <alignment horizontal="left" vertical="top" shrinkToFit="1"/>
    </xf>
    <xf numFmtId="0" fontId="9" fillId="0" borderId="1" xfId="0" applyFont="1" applyFill="1" applyBorder="1" applyAlignment="1">
      <alignment horizontal="left" vertical="top" wrapText="1"/>
    </xf>
    <xf numFmtId="2" fontId="5" fillId="0" borderId="1" xfId="0" applyNumberFormat="1" applyFont="1" applyFill="1" applyBorder="1" applyAlignment="1">
      <alignment horizontal="left" vertical="top" shrinkToFit="1"/>
    </xf>
    <xf numFmtId="0" fontId="6" fillId="0" borderId="1" xfId="0" applyFont="1" applyFill="1" applyBorder="1" applyAlignment="1">
      <alignment horizontal="left" vertical="top" wrapText="1"/>
    </xf>
    <xf numFmtId="0" fontId="6" fillId="0" borderId="2" xfId="0" applyFont="1" applyFill="1" applyBorder="1" applyAlignment="1">
      <alignment horizontal="left" vertical="top" wrapText="1"/>
    </xf>
    <xf numFmtId="0" fontId="4" fillId="0" borderId="6" xfId="0" applyFont="1" applyFill="1" applyBorder="1" applyAlignment="1">
      <alignment horizontal="left" vertical="top" wrapText="1"/>
    </xf>
    <xf numFmtId="2" fontId="3" fillId="0" borderId="6" xfId="0" applyNumberFormat="1" applyFont="1" applyFill="1" applyBorder="1" applyAlignment="1">
      <alignment horizontal="left" vertical="top" shrinkToFit="1"/>
    </xf>
    <xf numFmtId="0" fontId="7" fillId="0" borderId="1" xfId="0" applyFont="1" applyFill="1" applyBorder="1" applyAlignment="1">
      <alignment horizontal="left" vertical="top" wrapText="1"/>
    </xf>
    <xf numFmtId="164" fontId="3" fillId="0" borderId="1" xfId="0" applyNumberFormat="1" applyFont="1" applyFill="1" applyBorder="1" applyAlignment="1">
      <alignment horizontal="left" vertical="top" shrinkToFit="1"/>
    </xf>
    <xf numFmtId="2" fontId="3" fillId="0" borderId="2" xfId="0" applyNumberFormat="1" applyFont="1" applyFill="1" applyBorder="1" applyAlignment="1">
      <alignment horizontal="left" vertical="top" shrinkToFit="1"/>
    </xf>
    <xf numFmtId="0" fontId="2" fillId="0" borderId="2" xfId="0" applyFont="1" applyFill="1" applyBorder="1" applyAlignment="1">
      <alignment horizontal="left" vertical="top" wrapText="1"/>
    </xf>
    <xf numFmtId="2" fontId="3" fillId="0" borderId="4" xfId="0" applyNumberFormat="1" applyFont="1" applyFill="1" applyBorder="1" applyAlignment="1">
      <alignment horizontal="left" vertical="top" shrinkToFit="1"/>
    </xf>
    <xf numFmtId="0" fontId="16" fillId="0" borderId="1" xfId="0" applyFont="1" applyFill="1" applyBorder="1" applyAlignment="1">
      <alignment horizontal="left" vertical="top" wrapText="1"/>
    </xf>
    <xf numFmtId="0" fontId="11" fillId="0" borderId="1" xfId="0" applyFont="1" applyFill="1" applyBorder="1" applyAlignment="1">
      <alignment horizontal="left" vertical="top" wrapText="1"/>
    </xf>
    <xf numFmtId="2" fontId="13" fillId="0" borderId="1" xfId="0" applyNumberFormat="1" applyFont="1" applyFill="1" applyBorder="1" applyAlignment="1">
      <alignment horizontal="left" vertical="top" shrinkToFit="1"/>
    </xf>
    <xf numFmtId="0" fontId="0" fillId="0" borderId="12" xfId="0" applyFill="1" applyBorder="1" applyAlignment="1">
      <alignment horizontal="left" vertical="top" wrapText="1"/>
    </xf>
    <xf numFmtId="1" fontId="3" fillId="0" borderId="12" xfId="0" applyNumberFormat="1" applyFont="1" applyFill="1" applyBorder="1" applyAlignment="1">
      <alignment horizontal="left" vertical="top" shrinkToFit="1"/>
    </xf>
    <xf numFmtId="1" fontId="3" fillId="0" borderId="13" xfId="0" applyNumberFormat="1" applyFont="1" applyFill="1" applyBorder="1" applyAlignment="1">
      <alignment horizontal="left" vertical="top" shrinkToFit="1"/>
    </xf>
    <xf numFmtId="1" fontId="3" fillId="0" borderId="14" xfId="0" applyNumberFormat="1" applyFont="1" applyFill="1" applyBorder="1" applyAlignment="1">
      <alignment horizontal="left" vertical="top" shrinkToFit="1"/>
    </xf>
    <xf numFmtId="1" fontId="3" fillId="0" borderId="15" xfId="0" applyNumberFormat="1" applyFont="1" applyFill="1" applyBorder="1" applyAlignment="1">
      <alignment horizontal="left" vertical="top" shrinkToFit="1"/>
    </xf>
    <xf numFmtId="0" fontId="12" fillId="0" borderId="1" xfId="0" applyFont="1" applyFill="1" applyBorder="1" applyAlignment="1">
      <alignment horizontal="left" vertical="top" wrapText="1"/>
    </xf>
    <xf numFmtId="1" fontId="3" fillId="0" borderId="16" xfId="0" applyNumberFormat="1" applyFont="1" applyFill="1" applyBorder="1" applyAlignment="1">
      <alignment horizontal="center" vertical="top" shrinkToFit="1"/>
    </xf>
    <xf numFmtId="0" fontId="1" fillId="0" borderId="16" xfId="0" applyFont="1" applyFill="1" applyBorder="1" applyAlignment="1">
      <alignment horizontal="left" vertical="top" wrapText="1"/>
    </xf>
    <xf numFmtId="0" fontId="18" fillId="0" borderId="0" xfId="0" applyFont="1" applyFill="1" applyBorder="1" applyAlignment="1">
      <alignment horizontal="left" vertical="top"/>
    </xf>
    <xf numFmtId="0" fontId="0" fillId="0" borderId="0" xfId="0" applyAlignment="1">
      <alignment vertical="top"/>
    </xf>
    <xf numFmtId="0" fontId="18" fillId="0" borderId="16" xfId="0" applyFont="1" applyFill="1" applyBorder="1" applyAlignment="1">
      <alignment horizontal="center" vertical="center" wrapText="1"/>
    </xf>
    <xf numFmtId="0" fontId="19" fillId="0" borderId="16" xfId="0" applyFont="1" applyFill="1" applyBorder="1" applyAlignment="1">
      <alignment horizontal="center" vertical="center" wrapText="1"/>
    </xf>
    <xf numFmtId="1" fontId="3" fillId="0" borderId="16" xfId="0" applyNumberFormat="1" applyFont="1" applyFill="1" applyBorder="1" applyAlignment="1">
      <alignment horizontal="center" vertical="center" shrinkToFit="1"/>
    </xf>
    <xf numFmtId="0" fontId="1" fillId="0" borderId="16" xfId="0" applyFont="1" applyFill="1" applyBorder="1" applyAlignment="1">
      <alignment horizontal="left" vertical="center" wrapText="1"/>
    </xf>
    <xf numFmtId="0" fontId="1" fillId="0" borderId="16" xfId="0" applyFont="1" applyFill="1" applyBorder="1" applyAlignment="1">
      <alignment horizontal="center" vertical="center" wrapText="1"/>
    </xf>
    <xf numFmtId="2" fontId="3" fillId="0" borderId="16" xfId="0" applyNumberFormat="1" applyFont="1" applyFill="1" applyBorder="1" applyAlignment="1">
      <alignment horizontal="center" vertical="center" shrinkToFit="1"/>
    </xf>
    <xf numFmtId="1" fontId="13" fillId="0" borderId="16" xfId="0" applyNumberFormat="1" applyFont="1" applyFill="1" applyBorder="1" applyAlignment="1">
      <alignment horizontal="center" vertical="center" shrinkToFit="1"/>
    </xf>
    <xf numFmtId="0" fontId="15" fillId="0" borderId="16" xfId="0" applyFont="1" applyFill="1" applyBorder="1" applyAlignment="1">
      <alignment horizontal="center" vertical="center" wrapText="1"/>
    </xf>
    <xf numFmtId="0" fontId="17" fillId="0" borderId="16" xfId="0" applyFont="1" applyFill="1" applyBorder="1" applyAlignment="1">
      <alignment horizontal="left" vertical="center" wrapText="1"/>
    </xf>
    <xf numFmtId="1" fontId="3" fillId="0" borderId="3" xfId="0" applyNumberFormat="1" applyFont="1" applyFill="1" applyBorder="1" applyAlignment="1">
      <alignment horizontal="center" vertical="center" shrinkToFit="1"/>
    </xf>
    <xf numFmtId="0" fontId="1" fillId="0" borderId="6" xfId="0" applyFont="1" applyFill="1" applyBorder="1" applyAlignment="1">
      <alignment horizontal="left" vertical="center" wrapText="1"/>
    </xf>
    <xf numFmtId="1" fontId="13" fillId="0" borderId="6" xfId="0" applyNumberFormat="1" applyFont="1" applyFill="1" applyBorder="1" applyAlignment="1">
      <alignment horizontal="center" vertical="center" shrinkToFit="1"/>
    </xf>
    <xf numFmtId="0" fontId="15" fillId="0" borderId="6" xfId="0" applyFont="1" applyFill="1" applyBorder="1" applyAlignment="1">
      <alignment horizontal="center" vertical="center" wrapText="1"/>
    </xf>
    <xf numFmtId="2" fontId="3" fillId="0" borderId="6" xfId="0" applyNumberFormat="1" applyFont="1" applyFill="1" applyBorder="1" applyAlignment="1">
      <alignment horizontal="center" vertical="center" shrinkToFit="1"/>
    </xf>
    <xf numFmtId="0" fontId="1" fillId="0" borderId="1" xfId="0" applyFont="1" applyFill="1" applyBorder="1" applyAlignment="1">
      <alignment horizontal="left" vertical="center" wrapText="1"/>
    </xf>
    <xf numFmtId="1" fontId="13" fillId="0" borderId="1" xfId="0" applyNumberFormat="1" applyFont="1" applyFill="1" applyBorder="1" applyAlignment="1">
      <alignment horizontal="center" vertical="center" shrinkToFit="1"/>
    </xf>
    <xf numFmtId="0" fontId="15" fillId="0" borderId="1" xfId="0" applyFont="1" applyFill="1" applyBorder="1" applyAlignment="1">
      <alignment horizontal="center" vertical="center" wrapText="1"/>
    </xf>
    <xf numFmtId="2" fontId="3" fillId="0" borderId="1" xfId="0" applyNumberFormat="1" applyFont="1" applyFill="1" applyBorder="1" applyAlignment="1">
      <alignment horizontal="center" vertical="center" shrinkToFit="1"/>
    </xf>
    <xf numFmtId="0" fontId="2" fillId="0" borderId="1" xfId="0" applyFont="1" applyFill="1" applyBorder="1" applyAlignment="1">
      <alignment horizontal="left" vertical="center" wrapText="1"/>
    </xf>
    <xf numFmtId="1" fontId="3" fillId="0" borderId="1" xfId="0" applyNumberFormat="1" applyFont="1" applyFill="1" applyBorder="1" applyAlignment="1">
      <alignment horizontal="center" vertical="center" shrinkToFit="1"/>
    </xf>
    <xf numFmtId="0" fontId="1" fillId="0" borderId="1" xfId="0" applyFont="1" applyFill="1" applyBorder="1" applyAlignment="1">
      <alignment horizontal="center" vertical="center" wrapText="1"/>
    </xf>
    <xf numFmtId="1" fontId="3" fillId="0" borderId="19" xfId="0" applyNumberFormat="1" applyFont="1" applyFill="1" applyBorder="1" applyAlignment="1">
      <alignment horizontal="center" vertical="center" shrinkToFit="1"/>
    </xf>
    <xf numFmtId="0" fontId="1" fillId="0" borderId="2" xfId="0" applyFont="1" applyFill="1" applyBorder="1" applyAlignment="1">
      <alignment horizontal="left" vertical="center" wrapText="1"/>
    </xf>
    <xf numFmtId="1" fontId="13" fillId="0" borderId="2" xfId="0" applyNumberFormat="1" applyFont="1" applyFill="1" applyBorder="1" applyAlignment="1">
      <alignment horizontal="center" vertical="center" shrinkToFit="1"/>
    </xf>
    <xf numFmtId="0" fontId="15" fillId="0" borderId="11" xfId="0" applyFont="1" applyFill="1" applyBorder="1" applyAlignment="1">
      <alignment horizontal="center" vertical="center" wrapText="1"/>
    </xf>
    <xf numFmtId="2" fontId="3" fillId="0" borderId="2" xfId="0" applyNumberFormat="1" applyFont="1" applyFill="1" applyBorder="1" applyAlignment="1">
      <alignment horizontal="center" vertical="center" shrinkToFit="1"/>
    </xf>
    <xf numFmtId="0" fontId="1" fillId="0" borderId="20" xfId="0" applyFont="1" applyFill="1" applyBorder="1" applyAlignment="1">
      <alignment horizontal="center" vertical="center" wrapText="1"/>
    </xf>
    <xf numFmtId="0" fontId="1" fillId="0" borderId="18" xfId="0" applyFont="1" applyFill="1" applyBorder="1" applyAlignment="1">
      <alignment horizontal="center" vertical="center" wrapText="1"/>
    </xf>
    <xf numFmtId="2" fontId="3" fillId="0" borderId="5" xfId="0" applyNumberFormat="1" applyFont="1" applyFill="1" applyBorder="1" applyAlignment="1">
      <alignment horizontal="center" vertical="center" shrinkToFit="1"/>
    </xf>
    <xf numFmtId="0" fontId="1" fillId="0" borderId="4" xfId="0" applyFont="1" applyFill="1" applyBorder="1" applyAlignment="1">
      <alignment horizontal="left" vertical="center" wrapText="1"/>
    </xf>
    <xf numFmtId="1" fontId="13" fillId="0" borderId="4" xfId="0" applyNumberFormat="1" applyFont="1" applyFill="1" applyBorder="1" applyAlignment="1">
      <alignment horizontal="center" vertical="center" shrinkToFit="1"/>
    </xf>
    <xf numFmtId="0" fontId="1" fillId="0" borderId="4" xfId="0" applyFont="1" applyFill="1" applyBorder="1" applyAlignment="1">
      <alignment horizontal="center" vertical="center" wrapText="1"/>
    </xf>
    <xf numFmtId="0" fontId="17" fillId="0" borderId="0" xfId="0" applyFont="1" applyBorder="1" applyAlignment="1">
      <alignment horizontal="left" vertical="center" wrapText="1"/>
    </xf>
    <xf numFmtId="0" fontId="1" fillId="0" borderId="6" xfId="0" applyFont="1" applyFill="1" applyBorder="1" applyAlignment="1">
      <alignment horizontal="center" vertical="center" wrapText="1"/>
    </xf>
    <xf numFmtId="0" fontId="1" fillId="0" borderId="2" xfId="0" applyFont="1" applyFill="1" applyBorder="1" applyAlignment="1">
      <alignment horizontal="center" vertical="center" wrapText="1"/>
    </xf>
    <xf numFmtId="1" fontId="20" fillId="0" borderId="16" xfId="0" applyNumberFormat="1" applyFont="1" applyFill="1" applyBorder="1" applyAlignment="1">
      <alignment horizontal="center" vertical="center" shrinkToFit="1"/>
    </xf>
    <xf numFmtId="2" fontId="14" fillId="0" borderId="16" xfId="0" applyNumberFormat="1" applyFont="1" applyFill="1" applyBorder="1" applyAlignment="1">
      <alignment horizontal="center" vertical="center" shrinkToFit="1"/>
    </xf>
    <xf numFmtId="0" fontId="23" fillId="0" borderId="1" xfId="0" applyFont="1" applyFill="1" applyBorder="1" applyAlignment="1">
      <alignment horizontal="left" vertical="top" wrapText="1"/>
    </xf>
    <xf numFmtId="0" fontId="24" fillId="0" borderId="1" xfId="0" applyFont="1" applyFill="1" applyBorder="1" applyAlignment="1">
      <alignment horizontal="left" vertical="top" wrapText="1"/>
    </xf>
    <xf numFmtId="0" fontId="25" fillId="0" borderId="1" xfId="0" applyFont="1" applyFill="1" applyBorder="1" applyAlignment="1">
      <alignment horizontal="left" vertical="top" wrapText="1"/>
    </xf>
    <xf numFmtId="1" fontId="26" fillId="0" borderId="1" xfId="0" applyNumberFormat="1" applyFont="1" applyFill="1" applyBorder="1" applyAlignment="1">
      <alignment horizontal="left" vertical="top" shrinkToFit="1"/>
    </xf>
    <xf numFmtId="164" fontId="23" fillId="0" borderId="1" xfId="0" applyNumberFormat="1" applyFont="1" applyFill="1" applyBorder="1" applyAlignment="1">
      <alignment horizontal="left" vertical="top" wrapText="1"/>
    </xf>
    <xf numFmtId="164" fontId="26" fillId="0" borderId="1" xfId="0" applyNumberFormat="1" applyFont="1" applyFill="1" applyBorder="1" applyAlignment="1">
      <alignment horizontal="left" vertical="top" shrinkToFit="1"/>
    </xf>
    <xf numFmtId="2" fontId="26" fillId="0" borderId="1" xfId="0" applyNumberFormat="1" applyFont="1" applyFill="1" applyBorder="1" applyAlignment="1">
      <alignment horizontal="left" vertical="top" shrinkToFit="1"/>
    </xf>
    <xf numFmtId="2" fontId="26" fillId="2" borderId="1" xfId="0" applyNumberFormat="1" applyFont="1" applyFill="1" applyBorder="1" applyAlignment="1">
      <alignment horizontal="left" vertical="top" shrinkToFit="1"/>
    </xf>
    <xf numFmtId="164" fontId="25" fillId="0" borderId="1" xfId="0" applyNumberFormat="1" applyFont="1" applyFill="1" applyBorder="1" applyAlignment="1">
      <alignment horizontal="left" vertical="top" wrapText="1"/>
    </xf>
    <xf numFmtId="2" fontId="26" fillId="3" borderId="1" xfId="0" applyNumberFormat="1" applyFont="1" applyFill="1" applyBorder="1" applyAlignment="1">
      <alignment horizontal="left" vertical="top" shrinkToFit="1"/>
    </xf>
    <xf numFmtId="0" fontId="25" fillId="3" borderId="1" xfId="0" applyFont="1" applyFill="1" applyBorder="1" applyAlignment="1">
      <alignment horizontal="left" vertical="top" wrapText="1"/>
    </xf>
    <xf numFmtId="0" fontId="27" fillId="3" borderId="1" xfId="0" applyFont="1" applyFill="1" applyBorder="1" applyAlignment="1">
      <alignment horizontal="left" vertical="top" wrapText="1"/>
    </xf>
    <xf numFmtId="0" fontId="27" fillId="0" borderId="1" xfId="0" applyFont="1" applyFill="1" applyBorder="1" applyAlignment="1">
      <alignment horizontal="left" vertical="top" wrapText="1"/>
    </xf>
    <xf numFmtId="164" fontId="27" fillId="0" borderId="1" xfId="0" applyNumberFormat="1" applyFont="1" applyFill="1" applyBorder="1" applyAlignment="1">
      <alignment horizontal="left" vertical="top" wrapText="1"/>
    </xf>
    <xf numFmtId="1" fontId="26" fillId="0" borderId="2" xfId="0" applyNumberFormat="1" applyFont="1" applyFill="1" applyBorder="1" applyAlignment="1">
      <alignment horizontal="left" vertical="top" shrinkToFit="1"/>
    </xf>
    <xf numFmtId="0" fontId="27" fillId="0" borderId="2" xfId="0" applyFont="1" applyFill="1" applyBorder="1" applyAlignment="1">
      <alignment horizontal="left" vertical="top" wrapText="1"/>
    </xf>
    <xf numFmtId="0" fontId="27" fillId="3" borderId="2" xfId="0" applyFont="1" applyFill="1" applyBorder="1" applyAlignment="1">
      <alignment horizontal="left" vertical="top" wrapText="1"/>
    </xf>
    <xf numFmtId="164" fontId="27" fillId="0" borderId="2" xfId="0" applyNumberFormat="1" applyFont="1" applyFill="1" applyBorder="1" applyAlignment="1">
      <alignment horizontal="left" vertical="top" wrapText="1"/>
    </xf>
    <xf numFmtId="2" fontId="26" fillId="0" borderId="2" xfId="0" applyNumberFormat="1" applyFont="1" applyFill="1" applyBorder="1" applyAlignment="1">
      <alignment horizontal="left" vertical="top" shrinkToFit="1"/>
    </xf>
    <xf numFmtId="0" fontId="25" fillId="0" borderId="2" xfId="0" applyFont="1" applyFill="1" applyBorder="1" applyAlignment="1">
      <alignment horizontal="left" vertical="top" wrapText="1"/>
    </xf>
    <xf numFmtId="1" fontId="26" fillId="0" borderId="16" xfId="0" applyNumberFormat="1" applyFont="1" applyFill="1" applyBorder="1" applyAlignment="1">
      <alignment horizontal="left" vertical="top" shrinkToFit="1"/>
    </xf>
    <xf numFmtId="0" fontId="27" fillId="0" borderId="3" xfId="0" applyFont="1" applyFill="1" applyBorder="1" applyAlignment="1">
      <alignment horizontal="left" vertical="top" wrapText="1"/>
    </xf>
    <xf numFmtId="1" fontId="26" fillId="0" borderId="3" xfId="0" applyNumberFormat="1" applyFont="1" applyFill="1" applyBorder="1" applyAlignment="1">
      <alignment horizontal="left" vertical="top" shrinkToFit="1"/>
    </xf>
    <xf numFmtId="0" fontId="27" fillId="0" borderId="4" xfId="0" applyFont="1" applyFill="1" applyBorder="1" applyAlignment="1">
      <alignment horizontal="left" vertical="top" wrapText="1"/>
    </xf>
    <xf numFmtId="0" fontId="25" fillId="0" borderId="4" xfId="0" applyFont="1" applyFill="1" applyBorder="1" applyAlignment="1">
      <alignment horizontal="left" vertical="top" wrapText="1"/>
    </xf>
    <xf numFmtId="164" fontId="25" fillId="0" borderId="4" xfId="0" applyNumberFormat="1" applyFont="1" applyFill="1" applyBorder="1" applyAlignment="1">
      <alignment horizontal="left" vertical="top" wrapText="1"/>
    </xf>
    <xf numFmtId="2" fontId="26" fillId="0" borderId="4" xfId="0" applyNumberFormat="1" applyFont="1" applyFill="1" applyBorder="1" applyAlignment="1">
      <alignment horizontal="left" vertical="top" shrinkToFit="1"/>
    </xf>
    <xf numFmtId="2" fontId="26" fillId="2" borderId="4" xfId="0" applyNumberFormat="1" applyFont="1" applyFill="1" applyBorder="1" applyAlignment="1">
      <alignment horizontal="left" vertical="top" shrinkToFit="1"/>
    </xf>
    <xf numFmtId="0" fontId="24" fillId="0" borderId="4" xfId="0" applyFont="1" applyFill="1" applyBorder="1" applyAlignment="1">
      <alignment horizontal="left" vertical="top" wrapText="1"/>
    </xf>
    <xf numFmtId="1" fontId="26" fillId="0" borderId="6" xfId="0" applyNumberFormat="1" applyFont="1" applyFill="1" applyBorder="1" applyAlignment="1">
      <alignment horizontal="left" vertical="top" shrinkToFit="1"/>
    </xf>
    <xf numFmtId="0" fontId="25" fillId="0" borderId="6" xfId="0" applyFont="1" applyFill="1" applyBorder="1" applyAlignment="1">
      <alignment horizontal="left" vertical="top" wrapText="1"/>
    </xf>
    <xf numFmtId="164" fontId="25" fillId="0" borderId="6" xfId="0" applyNumberFormat="1" applyFont="1" applyFill="1" applyBorder="1" applyAlignment="1">
      <alignment horizontal="left" vertical="top" wrapText="1"/>
    </xf>
    <xf numFmtId="2" fontId="26" fillId="0" borderId="6" xfId="0" applyNumberFormat="1" applyFont="1" applyFill="1" applyBorder="1" applyAlignment="1">
      <alignment horizontal="left" vertical="top" shrinkToFit="1"/>
    </xf>
    <xf numFmtId="0" fontId="24" fillId="0" borderId="6" xfId="0" applyFont="1" applyFill="1" applyBorder="1" applyAlignment="1">
      <alignment horizontal="left" vertical="top" wrapText="1"/>
    </xf>
    <xf numFmtId="2" fontId="25" fillId="0" borderId="1" xfId="0" applyNumberFormat="1" applyFont="1" applyFill="1" applyBorder="1" applyAlignment="1">
      <alignment horizontal="left" vertical="top" wrapText="1"/>
    </xf>
    <xf numFmtId="164" fontId="24" fillId="0" borderId="1" xfId="0" applyNumberFormat="1" applyFont="1" applyFill="1" applyBorder="1" applyAlignment="1">
      <alignment horizontal="left" vertical="top" wrapText="1"/>
    </xf>
    <xf numFmtId="2" fontId="28" fillId="0" borderId="1" xfId="0" applyNumberFormat="1" applyFont="1" applyFill="1" applyBorder="1" applyAlignment="1">
      <alignment horizontal="left" vertical="top" shrinkToFit="1"/>
    </xf>
    <xf numFmtId="2" fontId="28" fillId="3" borderId="1" xfId="0" applyNumberFormat="1" applyFont="1" applyFill="1" applyBorder="1" applyAlignment="1">
      <alignment horizontal="left" vertical="top" shrinkToFit="1"/>
    </xf>
    <xf numFmtId="0" fontId="29" fillId="0" borderId="1" xfId="0" applyFont="1" applyFill="1" applyBorder="1" applyAlignment="1">
      <alignment horizontal="left" vertical="top" wrapText="1"/>
    </xf>
    <xf numFmtId="0" fontId="23" fillId="2" borderId="1" xfId="0" applyFont="1" applyFill="1" applyBorder="1" applyAlignment="1">
      <alignment horizontal="left" vertical="top" wrapText="1"/>
    </xf>
    <xf numFmtId="164" fontId="23" fillId="2" borderId="1" xfId="0" applyNumberFormat="1" applyFont="1" applyFill="1" applyBorder="1" applyAlignment="1">
      <alignment horizontal="left" vertical="top" wrapText="1"/>
    </xf>
    <xf numFmtId="2" fontId="28" fillId="2" borderId="1" xfId="0" applyNumberFormat="1" applyFont="1" applyFill="1" applyBorder="1" applyAlignment="1">
      <alignment horizontal="left" vertical="top" shrinkToFit="1"/>
    </xf>
    <xf numFmtId="0" fontId="29" fillId="2" borderId="1" xfId="0" applyFont="1" applyFill="1" applyBorder="1" applyAlignment="1">
      <alignment horizontal="left" vertical="top" wrapText="1"/>
    </xf>
    <xf numFmtId="0" fontId="25" fillId="2" borderId="1" xfId="0" applyFont="1" applyFill="1" applyBorder="1" applyAlignment="1">
      <alignment horizontal="left" vertical="top" wrapText="1"/>
    </xf>
    <xf numFmtId="164" fontId="25" fillId="2" borderId="1" xfId="0" applyNumberFormat="1" applyFont="1" applyFill="1" applyBorder="1" applyAlignment="1">
      <alignment horizontal="left" vertical="top" wrapText="1"/>
    </xf>
    <xf numFmtId="2" fontId="30" fillId="0" borderId="21" xfId="0" applyNumberFormat="1" applyFont="1" applyFill="1" applyBorder="1" applyAlignment="1">
      <alignment horizontal="left" vertical="top" shrinkToFit="1"/>
    </xf>
    <xf numFmtId="0" fontId="23" fillId="0" borderId="7" xfId="0" applyFont="1" applyFill="1" applyBorder="1" applyAlignment="1">
      <alignment horizontal="left" vertical="top" wrapText="1"/>
    </xf>
    <xf numFmtId="0" fontId="23" fillId="0" borderId="9" xfId="0" applyFont="1" applyFill="1" applyBorder="1" applyAlignment="1">
      <alignment horizontal="left" vertical="top" wrapText="1"/>
    </xf>
    <xf numFmtId="2" fontId="30" fillId="0" borderId="23" xfId="0" applyNumberFormat="1" applyFont="1" applyFill="1" applyBorder="1" applyAlignment="1">
      <alignment horizontal="left" vertical="top" shrinkToFit="1"/>
    </xf>
    <xf numFmtId="9" fontId="26" fillId="0" borderId="1" xfId="0" applyNumberFormat="1" applyFont="1" applyFill="1" applyBorder="1" applyAlignment="1">
      <alignment horizontal="left" vertical="top" shrinkToFit="1"/>
    </xf>
    <xf numFmtId="2" fontId="26" fillId="0" borderId="7" xfId="0" applyNumberFormat="1" applyFont="1" applyFill="1" applyBorder="1" applyAlignment="1">
      <alignment horizontal="right" shrinkToFit="1"/>
    </xf>
    <xf numFmtId="2" fontId="26" fillId="0" borderId="22" xfId="0" applyNumberFormat="1" applyFont="1" applyFill="1" applyBorder="1" applyAlignment="1">
      <alignment horizontal="left" vertical="top" shrinkToFit="1"/>
    </xf>
    <xf numFmtId="0" fontId="24" fillId="0" borderId="7" xfId="0" applyFont="1" applyFill="1" applyBorder="1" applyAlignment="1">
      <alignment horizontal="left" vertical="top" wrapText="1"/>
    </xf>
    <xf numFmtId="2" fontId="30" fillId="0" borderId="7" xfId="0" applyNumberFormat="1" applyFont="1" applyFill="1" applyBorder="1" applyAlignment="1">
      <alignment horizontal="right" shrinkToFit="1"/>
    </xf>
    <xf numFmtId="2" fontId="30" fillId="0" borderId="22" xfId="0" applyNumberFormat="1" applyFont="1" applyFill="1" applyBorder="1" applyAlignment="1">
      <alignment horizontal="left" vertical="top" shrinkToFit="1"/>
    </xf>
    <xf numFmtId="0" fontId="23" fillId="0" borderId="2" xfId="0" applyFont="1" applyFill="1" applyBorder="1" applyAlignment="1">
      <alignment horizontal="left" vertical="top" wrapText="1"/>
    </xf>
    <xf numFmtId="2" fontId="26" fillId="0" borderId="10" xfId="0" applyNumberFormat="1" applyFont="1" applyFill="1" applyBorder="1" applyAlignment="1">
      <alignment horizontal="right" shrinkToFit="1"/>
    </xf>
    <xf numFmtId="2" fontId="26" fillId="0" borderId="24" xfId="0" applyNumberFormat="1" applyFont="1" applyFill="1" applyBorder="1" applyAlignment="1">
      <alignment horizontal="left" vertical="top" shrinkToFit="1"/>
    </xf>
    <xf numFmtId="0" fontId="23" fillId="0" borderId="16" xfId="0" applyFont="1" applyFill="1" applyBorder="1" applyAlignment="1">
      <alignment horizontal="left" vertical="top" wrapText="1"/>
    </xf>
    <xf numFmtId="2" fontId="30" fillId="0" borderId="16" xfId="0" applyNumberFormat="1" applyFont="1" applyFill="1" applyBorder="1" applyAlignment="1">
      <alignment horizontal="right" shrinkToFit="1"/>
    </xf>
    <xf numFmtId="2" fontId="30" fillId="0" borderId="16" xfId="0" applyNumberFormat="1" applyFont="1" applyFill="1" applyBorder="1" applyAlignment="1">
      <alignment horizontal="left" vertical="top" shrinkToFit="1"/>
    </xf>
    <xf numFmtId="164" fontId="3" fillId="0" borderId="2" xfId="0" applyNumberFormat="1" applyFont="1" applyFill="1" applyBorder="1" applyAlignment="1">
      <alignment horizontal="left" vertical="top" shrinkToFit="1"/>
    </xf>
    <xf numFmtId="164" fontId="3" fillId="0" borderId="4" xfId="0" applyNumberFormat="1" applyFont="1" applyFill="1" applyBorder="1" applyAlignment="1">
      <alignment horizontal="left" vertical="top" shrinkToFit="1"/>
    </xf>
    <xf numFmtId="164" fontId="8" fillId="0" borderId="1" xfId="0" applyNumberFormat="1" applyFont="1" applyFill="1" applyBorder="1" applyAlignment="1">
      <alignment horizontal="left" vertical="top" shrinkToFit="1"/>
    </xf>
    <xf numFmtId="164" fontId="10" fillId="0" borderId="1" xfId="0" applyNumberFormat="1" applyFont="1" applyFill="1" applyBorder="1" applyAlignment="1">
      <alignment horizontal="left" vertical="top" shrinkToFit="1"/>
    </xf>
    <xf numFmtId="2" fontId="26" fillId="0" borderId="8" xfId="0" applyNumberFormat="1" applyFont="1" applyFill="1" applyBorder="1" applyAlignment="1">
      <alignment horizontal="center" vertical="top" shrinkToFit="1"/>
    </xf>
    <xf numFmtId="0" fontId="25" fillId="0" borderId="7" xfId="0" applyFont="1" applyFill="1" applyBorder="1" applyAlignment="1">
      <alignment vertical="top" wrapText="1"/>
    </xf>
    <xf numFmtId="0" fontId="25" fillId="0" borderId="9" xfId="0" applyFont="1" applyFill="1" applyBorder="1" applyAlignment="1">
      <alignment vertical="top" wrapText="1"/>
    </xf>
    <xf numFmtId="0" fontId="24" fillId="0" borderId="8" xfId="0" applyFont="1" applyFill="1" applyBorder="1" applyAlignment="1">
      <alignment vertical="top" wrapText="1"/>
    </xf>
    <xf numFmtId="0" fontId="24" fillId="0" borderId="7" xfId="0" applyFont="1" applyFill="1" applyBorder="1" applyAlignment="1">
      <alignment vertical="top" wrapText="1"/>
    </xf>
    <xf numFmtId="0" fontId="24" fillId="0" borderId="9" xfId="0" applyFont="1" applyFill="1" applyBorder="1" applyAlignment="1">
      <alignment vertical="top" wrapText="1"/>
    </xf>
    <xf numFmtId="0" fontId="25" fillId="0" borderId="28" xfId="0" applyFont="1" applyFill="1" applyBorder="1" applyAlignment="1">
      <alignment vertical="top" wrapText="1"/>
    </xf>
    <xf numFmtId="0" fontId="25" fillId="0" borderId="29" xfId="0" applyFont="1" applyFill="1" applyBorder="1" applyAlignment="1">
      <alignment vertical="top" wrapText="1"/>
    </xf>
    <xf numFmtId="0" fontId="24" fillId="0" borderId="29" xfId="0" applyFont="1" applyFill="1" applyBorder="1" applyAlignment="1">
      <alignment vertical="top" wrapText="1"/>
    </xf>
    <xf numFmtId="0" fontId="24" fillId="0" borderId="30" xfId="0" applyFont="1" applyFill="1" applyBorder="1" applyAlignment="1">
      <alignment vertical="top" wrapText="1"/>
    </xf>
    <xf numFmtId="0" fontId="31" fillId="0" borderId="25" xfId="0" applyFont="1" applyFill="1" applyBorder="1" applyAlignment="1">
      <alignment vertical="top" wrapText="1"/>
    </xf>
    <xf numFmtId="0" fontId="31" fillId="0" borderId="26" xfId="0" applyFont="1" applyFill="1" applyBorder="1" applyAlignment="1">
      <alignment vertical="top" wrapText="1"/>
    </xf>
    <xf numFmtId="0" fontId="31" fillId="0" borderId="27" xfId="0" applyFont="1" applyFill="1" applyBorder="1" applyAlignment="1">
      <alignment vertical="top" wrapText="1"/>
    </xf>
    <xf numFmtId="0" fontId="23" fillId="0" borderId="25" xfId="0" applyFont="1" applyBorder="1" applyAlignment="1">
      <alignment vertical="center"/>
    </xf>
    <xf numFmtId="0" fontId="23" fillId="0" borderId="26" xfId="0" applyFont="1" applyBorder="1" applyAlignment="1">
      <alignment vertical="center"/>
    </xf>
    <xf numFmtId="0" fontId="23" fillId="0" borderId="27" xfId="0" applyFont="1" applyBorder="1" applyAlignment="1">
      <alignment vertical="center"/>
    </xf>
    <xf numFmtId="0" fontId="0" fillId="0" borderId="13" xfId="0" applyFill="1" applyBorder="1" applyAlignment="1">
      <alignment horizontal="left" vertical="top" wrapText="1"/>
    </xf>
    <xf numFmtId="2" fontId="3" fillId="0" borderId="7" xfId="0" applyNumberFormat="1" applyFont="1" applyFill="1" applyBorder="1" applyAlignment="1">
      <alignment horizontal="left" vertical="top" shrinkToFit="1"/>
    </xf>
    <xf numFmtId="9" fontId="3" fillId="0" borderId="7" xfId="0" applyNumberFormat="1" applyFont="1" applyFill="1" applyBorder="1" applyAlignment="1">
      <alignment horizontal="left" vertical="top" shrinkToFit="1"/>
    </xf>
    <xf numFmtId="2" fontId="14" fillId="0" borderId="16" xfId="0" applyNumberFormat="1" applyFont="1" applyFill="1" applyBorder="1" applyAlignment="1">
      <alignment horizontal="left" vertical="top" shrinkToFit="1"/>
    </xf>
    <xf numFmtId="2" fontId="3" fillId="0" borderId="16" xfId="0" applyNumberFormat="1" applyFont="1" applyFill="1" applyBorder="1" applyAlignment="1">
      <alignment horizontal="right" shrinkToFit="1"/>
    </xf>
    <xf numFmtId="2" fontId="14" fillId="0" borderId="16" xfId="0" applyNumberFormat="1" applyFont="1" applyFill="1" applyBorder="1" applyAlignment="1">
      <alignment horizontal="right" shrinkToFit="1"/>
    </xf>
    <xf numFmtId="2" fontId="21" fillId="0" borderId="16" xfId="0" applyNumberFormat="1" applyFont="1" applyFill="1" applyBorder="1" applyAlignment="1">
      <alignment horizontal="right" shrinkToFit="1"/>
    </xf>
    <xf numFmtId="0" fontId="4" fillId="0" borderId="4" xfId="0" applyFont="1" applyFill="1" applyBorder="1" applyAlignment="1">
      <alignment horizontal="left" vertical="top" wrapText="1"/>
    </xf>
    <xf numFmtId="0" fontId="38" fillId="0" borderId="1" xfId="0" applyFont="1" applyFill="1" applyBorder="1" applyAlignment="1">
      <alignment horizontal="left" vertical="top" wrapText="1"/>
    </xf>
    <xf numFmtId="0" fontId="0" fillId="0" borderId="15" xfId="0" applyFill="1" applyBorder="1" applyAlignment="1">
      <alignment horizontal="left" vertical="top" wrapText="1"/>
    </xf>
    <xf numFmtId="0" fontId="1" fillId="0" borderId="32" xfId="0" applyFont="1" applyFill="1" applyBorder="1" applyAlignment="1">
      <alignment horizontal="left" vertical="top" wrapText="1"/>
    </xf>
    <xf numFmtId="164" fontId="3" fillId="0" borderId="6" xfId="0" applyNumberFormat="1" applyFont="1" applyFill="1" applyBorder="1" applyAlignment="1">
      <alignment horizontal="left" vertical="top" shrinkToFit="1"/>
    </xf>
    <xf numFmtId="0" fontId="23" fillId="0" borderId="6" xfId="0" applyFont="1" applyFill="1" applyBorder="1" applyAlignment="1">
      <alignment horizontal="left" vertical="top" wrapText="1"/>
    </xf>
    <xf numFmtId="0" fontId="0" fillId="0" borderId="0" xfId="0" applyAlignment="1">
      <alignment wrapText="1"/>
    </xf>
    <xf numFmtId="0" fontId="0" fillId="0" borderId="17" xfId="0" applyFill="1" applyBorder="1" applyAlignment="1">
      <alignment horizontal="center" vertical="center" wrapText="1"/>
    </xf>
    <xf numFmtId="0" fontId="23" fillId="0" borderId="7" xfId="0" applyFont="1" applyFill="1" applyBorder="1" applyAlignment="1">
      <alignment horizontal="center" vertical="top" wrapText="1"/>
    </xf>
    <xf numFmtId="0" fontId="23" fillId="0" borderId="9" xfId="0" applyFont="1" applyFill="1" applyBorder="1" applyAlignment="1">
      <alignment horizontal="center" vertical="top" wrapText="1"/>
    </xf>
    <xf numFmtId="0" fontId="23" fillId="0" borderId="8" xfId="0" applyFont="1" applyFill="1" applyBorder="1" applyAlignment="1">
      <alignment horizontal="center" vertical="top" wrapText="1"/>
    </xf>
    <xf numFmtId="0" fontId="18" fillId="0" borderId="25" xfId="0" applyFont="1" applyFill="1" applyBorder="1" applyAlignment="1">
      <alignment horizontal="center"/>
    </xf>
    <xf numFmtId="0" fontId="18" fillId="0" borderId="26" xfId="0" applyFont="1" applyFill="1" applyBorder="1" applyAlignment="1">
      <alignment horizontal="center"/>
    </xf>
    <xf numFmtId="0" fontId="18" fillId="0" borderId="27" xfId="0" applyFont="1" applyFill="1" applyBorder="1" applyAlignment="1">
      <alignment horizontal="center"/>
    </xf>
    <xf numFmtId="0" fontId="41" fillId="0" borderId="16" xfId="0" applyFont="1" applyFill="1" applyBorder="1" applyAlignment="1">
      <alignment horizontal="center" vertical="center" wrapText="1"/>
    </xf>
    <xf numFmtId="0" fontId="42" fillId="0" borderId="25" xfId="0" applyFont="1" applyFill="1" applyBorder="1" applyAlignment="1">
      <alignment horizontal="center" vertical="center" wrapText="1"/>
    </xf>
    <xf numFmtId="0" fontId="42" fillId="0" borderId="26" xfId="0" applyFont="1" applyFill="1" applyBorder="1" applyAlignment="1">
      <alignment horizontal="center" vertical="center" wrapText="1"/>
    </xf>
    <xf numFmtId="0" fontId="42" fillId="0" borderId="27" xfId="0" applyFont="1" applyFill="1" applyBorder="1" applyAlignment="1">
      <alignment horizontal="center" vertical="center" wrapText="1"/>
    </xf>
    <xf numFmtId="0" fontId="2" fillId="0" borderId="7" xfId="0" applyFont="1" applyFill="1" applyBorder="1" applyAlignment="1">
      <alignment horizontal="left" vertical="top" wrapText="1"/>
    </xf>
    <xf numFmtId="0" fontId="1" fillId="0" borderId="9" xfId="0" applyFont="1" applyFill="1" applyBorder="1" applyAlignment="1">
      <alignment horizontal="left" vertical="top" wrapText="1"/>
    </xf>
    <xf numFmtId="0" fontId="1" fillId="0" borderId="10" xfId="0" applyFont="1" applyFill="1" applyBorder="1" applyAlignment="1">
      <alignment horizontal="left" vertical="top" wrapText="1"/>
    </xf>
    <xf numFmtId="0" fontId="1" fillId="0" borderId="31" xfId="0" applyFont="1" applyFill="1" applyBorder="1" applyAlignment="1">
      <alignment horizontal="left" vertical="top" wrapText="1"/>
    </xf>
    <xf numFmtId="0" fontId="1" fillId="0" borderId="8" xfId="0" applyFont="1" applyFill="1" applyBorder="1" applyAlignment="1">
      <alignment horizontal="left" vertical="top" wrapText="1"/>
    </xf>
    <xf numFmtId="0" fontId="1" fillId="0" borderId="7" xfId="0" applyFont="1" applyFill="1" applyBorder="1" applyAlignment="1">
      <alignment horizontal="left" vertical="top" wrapText="1"/>
    </xf>
    <xf numFmtId="0" fontId="43" fillId="0" borderId="16" xfId="0" applyFont="1" applyFill="1" applyBorder="1" applyAlignment="1">
      <alignment horizontal="center" vertical="center" wrapText="1"/>
    </xf>
    <xf numFmtId="0" fontId="39" fillId="0" borderId="16"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pellNumber.xlam"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heet1"/>
      <sheetName val="Sheet2"/>
      <sheetName val="Sheet3"/>
    </sheetNames>
    <definedNames>
      <definedName name="SPELLNUMBER"/>
    </definedNames>
    <sheetDataSet>
      <sheetData sheetId="0"/>
      <sheetData sheetId="1"/>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dimension ref="A1:N162"/>
  <sheetViews>
    <sheetView workbookViewId="0">
      <selection activeCell="M89" sqref="M89"/>
    </sheetView>
  </sheetViews>
  <sheetFormatPr defaultColWidth="9.140625" defaultRowHeight="15"/>
  <cols>
    <col min="1" max="1" width="3.5703125" style="12" customWidth="1"/>
    <col min="2" max="2" width="32.5703125" style="11" customWidth="1"/>
    <col min="3" max="3" width="5.28515625" style="11" customWidth="1"/>
    <col min="4" max="4" width="6.42578125" style="11" customWidth="1"/>
    <col min="5" max="5" width="6" style="11" customWidth="1"/>
    <col min="6" max="6" width="6.42578125" style="11" customWidth="1"/>
    <col min="7" max="7" width="7.28515625" style="11" customWidth="1"/>
    <col min="8" max="8" width="8.7109375" style="11" customWidth="1"/>
    <col min="9" max="9" width="5.42578125" style="11" customWidth="1"/>
    <col min="10" max="10" width="7.42578125" style="11" customWidth="1"/>
    <col min="11" max="11" width="10.85546875" style="11" customWidth="1"/>
    <col min="12" max="16384" width="9.140625" style="11"/>
  </cols>
  <sheetData>
    <row r="1" spans="1:14" ht="45" customHeight="1">
      <c r="A1" s="172" t="s">
        <v>139</v>
      </c>
      <c r="B1" s="172"/>
      <c r="C1" s="172"/>
      <c r="D1" s="172"/>
      <c r="E1" s="172"/>
      <c r="F1" s="172"/>
      <c r="G1" s="172"/>
      <c r="H1" s="172"/>
      <c r="I1" s="172"/>
      <c r="J1" s="172"/>
      <c r="K1" s="172"/>
    </row>
    <row r="2" spans="1:14" ht="22.5">
      <c r="A2" s="77" t="s">
        <v>0</v>
      </c>
      <c r="B2" s="78" t="s">
        <v>179</v>
      </c>
      <c r="C2" s="78" t="s">
        <v>153</v>
      </c>
      <c r="D2" s="78" t="s">
        <v>154</v>
      </c>
      <c r="E2" s="78" t="s">
        <v>155</v>
      </c>
      <c r="F2" s="78" t="s">
        <v>156</v>
      </c>
      <c r="G2" s="78" t="s">
        <v>157</v>
      </c>
      <c r="H2" s="79" t="s">
        <v>158</v>
      </c>
      <c r="I2" s="78" t="s">
        <v>180</v>
      </c>
      <c r="J2" s="79" t="s">
        <v>148</v>
      </c>
      <c r="K2" s="78" t="s">
        <v>181</v>
      </c>
    </row>
    <row r="3" spans="1:14" ht="135">
      <c r="A3" s="80">
        <v>1</v>
      </c>
      <c r="B3" s="77" t="s">
        <v>67</v>
      </c>
      <c r="C3" s="77"/>
      <c r="D3" s="77"/>
      <c r="E3" s="77"/>
      <c r="F3" s="77"/>
      <c r="G3" s="81"/>
      <c r="H3" s="82"/>
      <c r="I3" s="79"/>
      <c r="J3" s="83"/>
      <c r="K3" s="83"/>
    </row>
    <row r="4" spans="1:14">
      <c r="A4" s="80"/>
      <c r="B4" s="77" t="s">
        <v>159</v>
      </c>
      <c r="C4" s="77">
        <v>6</v>
      </c>
      <c r="D4" s="81">
        <v>1.2</v>
      </c>
      <c r="E4" s="81">
        <v>1.2</v>
      </c>
      <c r="F4" s="81">
        <v>1</v>
      </c>
      <c r="G4" s="81">
        <f>C4*D4*E4</f>
        <v>8.6399999999999988</v>
      </c>
      <c r="H4" s="82"/>
      <c r="I4" s="79"/>
      <c r="J4" s="83"/>
      <c r="K4" s="83"/>
    </row>
    <row r="5" spans="1:14">
      <c r="A5" s="80"/>
      <c r="B5" s="77" t="s">
        <v>160</v>
      </c>
      <c r="C5" s="77">
        <v>1</v>
      </c>
      <c r="D5" s="81">
        <v>1</v>
      </c>
      <c r="E5" s="81">
        <v>0.375</v>
      </c>
      <c r="F5" s="81">
        <v>0.15</v>
      </c>
      <c r="G5" s="81">
        <f>C5*D5*E5*F5</f>
        <v>5.6249999999999994E-2</v>
      </c>
      <c r="H5" s="82">
        <v>8.6959999999999997</v>
      </c>
      <c r="I5" s="79" t="s">
        <v>9</v>
      </c>
      <c r="J5" s="84">
        <v>119.27</v>
      </c>
      <c r="K5" s="83">
        <f>H5*J5</f>
        <v>1037.17192</v>
      </c>
    </row>
    <row r="6" spans="1:14" ht="112.5">
      <c r="A6" s="80">
        <v>2</v>
      </c>
      <c r="B6" s="79" t="s">
        <v>176</v>
      </c>
      <c r="C6" s="79"/>
      <c r="D6" s="79"/>
      <c r="E6" s="79"/>
      <c r="F6" s="79"/>
      <c r="G6" s="85"/>
      <c r="H6" s="82">
        <v>2.899</v>
      </c>
      <c r="I6" s="79" t="s">
        <v>123</v>
      </c>
      <c r="J6" s="84">
        <v>77.540000000000006</v>
      </c>
      <c r="K6" s="83">
        <f t="shared" ref="K6:K67" si="0">H6*J6</f>
        <v>224.78846000000001</v>
      </c>
    </row>
    <row r="7" spans="1:14" ht="101.25">
      <c r="A7" s="80">
        <v>3</v>
      </c>
      <c r="B7" s="79" t="s">
        <v>68</v>
      </c>
      <c r="C7" s="79"/>
      <c r="D7" s="79"/>
      <c r="E7" s="79"/>
      <c r="F7" s="79"/>
      <c r="G7" s="85"/>
      <c r="H7" s="82"/>
      <c r="I7" s="79"/>
      <c r="J7" s="83"/>
      <c r="K7" s="83"/>
    </row>
    <row r="8" spans="1:14">
      <c r="A8" s="80"/>
      <c r="B8" s="79"/>
      <c r="C8" s="77">
        <v>1</v>
      </c>
      <c r="D8" s="81">
        <v>5.0999999999999996</v>
      </c>
      <c r="E8" s="81">
        <v>4.55</v>
      </c>
      <c r="F8" s="81">
        <v>0.32500000000000001</v>
      </c>
      <c r="G8" s="81">
        <f>C8*D8*E8*F8</f>
        <v>7.5416249999999998</v>
      </c>
      <c r="H8" s="82">
        <v>7.5419999999999998</v>
      </c>
      <c r="I8" s="79" t="s">
        <v>9</v>
      </c>
      <c r="J8" s="86">
        <v>572.54999999999995</v>
      </c>
      <c r="K8" s="83">
        <f t="shared" si="0"/>
        <v>4318.1720999999998</v>
      </c>
      <c r="M8" s="11">
        <f>J8*H8</f>
        <v>4318.1720999999998</v>
      </c>
      <c r="N8" s="11">
        <f>C8*D8*E8*F8</f>
        <v>7.5416249999999998</v>
      </c>
    </row>
    <row r="9" spans="1:14" ht="56.25">
      <c r="A9" s="80">
        <v>4</v>
      </c>
      <c r="B9" s="77" t="s">
        <v>161</v>
      </c>
      <c r="C9" s="77"/>
      <c r="D9" s="77"/>
      <c r="E9" s="77"/>
      <c r="F9" s="77"/>
      <c r="G9" s="81"/>
      <c r="H9" s="83"/>
      <c r="I9" s="78"/>
      <c r="J9" s="83"/>
      <c r="K9" s="83"/>
    </row>
    <row r="10" spans="1:14">
      <c r="A10" s="80"/>
      <c r="B10" s="77"/>
      <c r="C10" s="77">
        <v>6</v>
      </c>
      <c r="D10" s="81">
        <v>1.2</v>
      </c>
      <c r="E10" s="81">
        <v>1.2</v>
      </c>
      <c r="F10" s="81"/>
      <c r="G10" s="81">
        <f>C10*D10*E10</f>
        <v>8.6399999999999988</v>
      </c>
      <c r="H10" s="82"/>
      <c r="I10" s="78"/>
      <c r="J10" s="83"/>
      <c r="K10" s="83"/>
    </row>
    <row r="11" spans="1:14">
      <c r="A11" s="80"/>
      <c r="B11" s="77"/>
      <c r="C11" s="77">
        <v>2</v>
      </c>
      <c r="D11" s="81">
        <v>2.5</v>
      </c>
      <c r="E11" s="81">
        <v>0.375</v>
      </c>
      <c r="F11" s="81"/>
      <c r="G11" s="81">
        <f>C11*D11*E11</f>
        <v>1.875</v>
      </c>
      <c r="H11" s="82"/>
      <c r="I11" s="78"/>
      <c r="J11" s="83"/>
      <c r="K11" s="83"/>
    </row>
    <row r="12" spans="1:14">
      <c r="A12" s="80"/>
      <c r="B12" s="77"/>
      <c r="C12" s="77">
        <v>1</v>
      </c>
      <c r="D12" s="81">
        <v>1</v>
      </c>
      <c r="E12" s="81">
        <v>0.375</v>
      </c>
      <c r="F12" s="81"/>
      <c r="G12" s="81">
        <f>C12*D12*E12</f>
        <v>0.375</v>
      </c>
      <c r="H12" s="83"/>
      <c r="I12" s="78"/>
      <c r="J12" s="83"/>
      <c r="K12" s="83"/>
    </row>
    <row r="13" spans="1:14">
      <c r="A13" s="80"/>
      <c r="B13" s="77"/>
      <c r="C13" s="77">
        <v>2</v>
      </c>
      <c r="D13" s="81">
        <v>1.5</v>
      </c>
      <c r="E13" s="81">
        <v>1</v>
      </c>
      <c r="F13" s="81"/>
      <c r="G13" s="81">
        <f>C13*D13*E13</f>
        <v>3</v>
      </c>
      <c r="H13" s="82"/>
      <c r="I13" s="79"/>
      <c r="J13" s="83"/>
      <c r="K13" s="83"/>
    </row>
    <row r="14" spans="1:14">
      <c r="A14" s="80"/>
      <c r="B14" s="77"/>
      <c r="C14" s="77">
        <v>1</v>
      </c>
      <c r="D14" s="81">
        <v>5.0999999999999996</v>
      </c>
      <c r="E14" s="81">
        <v>4.55</v>
      </c>
      <c r="F14" s="81"/>
      <c r="G14" s="81">
        <f>C14*D14*E14</f>
        <v>23.204999999999998</v>
      </c>
      <c r="H14" s="82">
        <v>37.1</v>
      </c>
      <c r="I14" s="78" t="s">
        <v>131</v>
      </c>
      <c r="J14" s="86">
        <v>266</v>
      </c>
      <c r="K14" s="83">
        <f t="shared" si="0"/>
        <v>9868.6</v>
      </c>
    </row>
    <row r="15" spans="1:14" ht="78.75">
      <c r="A15" s="80">
        <v>5</v>
      </c>
      <c r="B15" s="79" t="s">
        <v>182</v>
      </c>
      <c r="C15" s="79"/>
      <c r="D15" s="79"/>
      <c r="E15" s="79"/>
      <c r="F15" s="79"/>
      <c r="G15" s="85"/>
      <c r="H15" s="83"/>
      <c r="I15" s="78"/>
      <c r="J15" s="83"/>
      <c r="K15" s="83"/>
    </row>
    <row r="16" spans="1:14">
      <c r="A16" s="80"/>
      <c r="B16" s="79"/>
      <c r="C16" s="77">
        <v>6</v>
      </c>
      <c r="D16" s="81">
        <v>1.2</v>
      </c>
      <c r="E16" s="81">
        <v>1.2</v>
      </c>
      <c r="F16" s="81">
        <v>0.15</v>
      </c>
      <c r="G16" s="81">
        <f>C16*D16*E16*F16</f>
        <v>1.2959999999999998</v>
      </c>
      <c r="H16" s="82"/>
      <c r="I16" s="78"/>
      <c r="J16" s="83"/>
      <c r="K16" s="83"/>
    </row>
    <row r="17" spans="1:13" ht="22.5">
      <c r="A17" s="80"/>
      <c r="B17" s="79" t="s">
        <v>162</v>
      </c>
      <c r="C17" s="77"/>
      <c r="D17" s="81"/>
      <c r="E17" s="81"/>
      <c r="F17" s="81"/>
      <c r="G17" s="81">
        <v>0.67600000000000005</v>
      </c>
      <c r="H17" s="82"/>
      <c r="I17" s="78"/>
      <c r="J17" s="83"/>
      <c r="K17" s="83"/>
    </row>
    <row r="18" spans="1:13">
      <c r="A18" s="80"/>
      <c r="B18" s="79"/>
      <c r="C18" s="77">
        <v>6</v>
      </c>
      <c r="D18" s="81">
        <v>0.25</v>
      </c>
      <c r="E18" s="81">
        <v>0.25</v>
      </c>
      <c r="F18" s="81">
        <v>3.9</v>
      </c>
      <c r="G18" s="81">
        <f t="shared" ref="G18:G23" si="1">C18*D18*E18*F18</f>
        <v>1.4624999999999999</v>
      </c>
      <c r="H18" s="82"/>
      <c r="I18" s="78"/>
      <c r="J18" s="83"/>
      <c r="K18" s="83"/>
    </row>
    <row r="19" spans="1:13">
      <c r="A19" s="80"/>
      <c r="B19" s="79"/>
      <c r="C19" s="77">
        <v>4</v>
      </c>
      <c r="D19" s="81">
        <v>2.5249999999999999</v>
      </c>
      <c r="E19" s="81">
        <v>0.25</v>
      </c>
      <c r="F19" s="81">
        <v>0.25</v>
      </c>
      <c r="G19" s="81">
        <f t="shared" si="1"/>
        <v>0.63124999999999998</v>
      </c>
      <c r="H19" s="82"/>
      <c r="I19" s="78"/>
      <c r="J19" s="83"/>
      <c r="K19" s="83"/>
    </row>
    <row r="20" spans="1:13">
      <c r="A20" s="80"/>
      <c r="B20" s="79"/>
      <c r="C20" s="77">
        <v>3</v>
      </c>
      <c r="D20" s="81">
        <v>3</v>
      </c>
      <c r="E20" s="81">
        <v>0.25</v>
      </c>
      <c r="F20" s="81">
        <v>0.25</v>
      </c>
      <c r="G20" s="81">
        <f t="shared" si="1"/>
        <v>0.5625</v>
      </c>
      <c r="H20" s="82"/>
      <c r="I20" s="78"/>
      <c r="J20" s="83"/>
      <c r="K20" s="83"/>
    </row>
    <row r="21" spans="1:13">
      <c r="A21" s="80"/>
      <c r="B21" s="79"/>
      <c r="C21" s="77">
        <v>4</v>
      </c>
      <c r="D21" s="81">
        <v>2.5249999999999999</v>
      </c>
      <c r="E21" s="81">
        <v>0.25</v>
      </c>
      <c r="F21" s="81">
        <v>0.15</v>
      </c>
      <c r="G21" s="81">
        <f t="shared" si="1"/>
        <v>0.37874999999999998</v>
      </c>
      <c r="H21" s="82"/>
      <c r="I21" s="78"/>
      <c r="J21" s="83"/>
      <c r="K21" s="83"/>
    </row>
    <row r="22" spans="1:13">
      <c r="A22" s="80"/>
      <c r="B22" s="79"/>
      <c r="C22" s="77">
        <v>3</v>
      </c>
      <c r="D22" s="81">
        <v>3</v>
      </c>
      <c r="E22" s="81">
        <v>0.25</v>
      </c>
      <c r="F22" s="81">
        <v>0.15</v>
      </c>
      <c r="G22" s="81">
        <f t="shared" si="1"/>
        <v>0.33749999999999997</v>
      </c>
      <c r="H22" s="82"/>
      <c r="I22" s="79"/>
      <c r="J22" s="83"/>
      <c r="K22" s="83"/>
    </row>
    <row r="23" spans="1:13">
      <c r="A23" s="80"/>
      <c r="B23" s="79"/>
      <c r="C23" s="77">
        <v>1</v>
      </c>
      <c r="D23" s="81">
        <v>5.0999999999999996</v>
      </c>
      <c r="E23" s="81">
        <v>4.55</v>
      </c>
      <c r="F23" s="81">
        <v>0.125</v>
      </c>
      <c r="G23" s="81">
        <f t="shared" si="1"/>
        <v>2.9006249999999998</v>
      </c>
      <c r="H23" s="82">
        <v>8.2449999999999992</v>
      </c>
      <c r="I23" s="79" t="s">
        <v>9</v>
      </c>
      <c r="J23" s="86">
        <v>4846.4799999999996</v>
      </c>
      <c r="K23" s="83">
        <f t="shared" si="0"/>
        <v>39959.227599999991</v>
      </c>
    </row>
    <row r="24" spans="1:13" ht="90">
      <c r="A24" s="80">
        <v>6</v>
      </c>
      <c r="B24" s="77" t="s">
        <v>163</v>
      </c>
      <c r="C24" s="77"/>
      <c r="D24" s="77"/>
      <c r="E24" s="77"/>
      <c r="F24" s="77"/>
      <c r="G24" s="81"/>
      <c r="H24" s="82"/>
      <c r="I24" s="79"/>
      <c r="J24" s="83"/>
      <c r="K24" s="83"/>
    </row>
    <row r="25" spans="1:13">
      <c r="A25" s="80"/>
      <c r="B25" s="77"/>
      <c r="C25" s="77">
        <v>1</v>
      </c>
      <c r="D25" s="81"/>
      <c r="E25" s="81"/>
      <c r="F25" s="81">
        <v>37.1</v>
      </c>
      <c r="G25" s="81">
        <v>0.1</v>
      </c>
      <c r="H25" s="82">
        <f>C25*F25*G25</f>
        <v>3.7100000000000004</v>
      </c>
      <c r="I25" s="79" t="s">
        <v>9</v>
      </c>
      <c r="J25" s="86">
        <v>4105.5200000000004</v>
      </c>
      <c r="K25" s="83">
        <f t="shared" si="0"/>
        <v>15231.479200000003</v>
      </c>
      <c r="M25" s="11">
        <f>F25*G25</f>
        <v>3.7100000000000004</v>
      </c>
    </row>
    <row r="26" spans="1:13" ht="213.75">
      <c r="A26" s="80">
        <v>7</v>
      </c>
      <c r="B26" s="77" t="s">
        <v>124</v>
      </c>
      <c r="C26" s="77"/>
      <c r="D26" s="77"/>
      <c r="E26" s="77"/>
      <c r="F26" s="77"/>
      <c r="G26" s="81"/>
      <c r="H26" s="83"/>
      <c r="I26" s="78"/>
      <c r="J26" s="83"/>
      <c r="K26" s="83"/>
    </row>
    <row r="27" spans="1:13">
      <c r="A27" s="80"/>
      <c r="B27" s="77"/>
      <c r="C27" s="77">
        <v>2</v>
      </c>
      <c r="D27" s="81">
        <v>5.0999999999999996</v>
      </c>
      <c r="E27" s="81">
        <v>0.25</v>
      </c>
      <c r="F27" s="81"/>
      <c r="G27" s="81">
        <f>C27*D27*E27</f>
        <v>2.5499999999999998</v>
      </c>
      <c r="H27" s="82"/>
      <c r="I27" s="79"/>
      <c r="J27" s="83"/>
      <c r="K27" s="83"/>
    </row>
    <row r="28" spans="1:13">
      <c r="A28" s="80"/>
      <c r="B28" s="77"/>
      <c r="C28" s="77">
        <v>3</v>
      </c>
      <c r="D28" s="81">
        <v>4.55</v>
      </c>
      <c r="E28" s="81">
        <v>0.25</v>
      </c>
      <c r="F28" s="81"/>
      <c r="G28" s="81">
        <f>C28*D28*E28</f>
        <v>3.4124999999999996</v>
      </c>
      <c r="H28" s="82">
        <v>5.9630000000000001</v>
      </c>
      <c r="I28" s="78" t="s">
        <v>131</v>
      </c>
      <c r="J28" s="86">
        <v>173</v>
      </c>
      <c r="K28" s="83">
        <f t="shared" si="0"/>
        <v>1031.5989999999999</v>
      </c>
    </row>
    <row r="29" spans="1:13" ht="56.25">
      <c r="A29" s="80">
        <v>8</v>
      </c>
      <c r="B29" s="77" t="s">
        <v>164</v>
      </c>
      <c r="C29" s="77"/>
      <c r="D29" s="77"/>
      <c r="E29" s="77"/>
      <c r="F29" s="77"/>
      <c r="G29" s="81"/>
      <c r="H29" s="83"/>
      <c r="I29" s="78"/>
      <c r="J29" s="83"/>
      <c r="K29" s="83"/>
    </row>
    <row r="30" spans="1:13">
      <c r="A30" s="80"/>
      <c r="B30" s="77"/>
      <c r="C30" s="77">
        <v>5</v>
      </c>
      <c r="D30" s="81">
        <v>1.2</v>
      </c>
      <c r="E30" s="81">
        <v>3</v>
      </c>
      <c r="F30" s="81"/>
      <c r="G30" s="81">
        <f>C30*D30*E30</f>
        <v>18</v>
      </c>
      <c r="H30" s="82"/>
      <c r="I30" s="79"/>
      <c r="J30" s="83"/>
      <c r="K30" s="83"/>
    </row>
    <row r="31" spans="1:13">
      <c r="A31" s="80"/>
      <c r="B31" s="77"/>
      <c r="C31" s="77">
        <v>3</v>
      </c>
      <c r="D31" s="81">
        <v>1</v>
      </c>
      <c r="E31" s="81">
        <v>3</v>
      </c>
      <c r="F31" s="81"/>
      <c r="G31" s="81">
        <f>C31*D31*E31</f>
        <v>9</v>
      </c>
      <c r="H31" s="82">
        <v>27</v>
      </c>
      <c r="I31" s="78" t="s">
        <v>131</v>
      </c>
      <c r="J31" s="86">
        <v>584.53</v>
      </c>
      <c r="K31" s="83">
        <f t="shared" si="0"/>
        <v>15782.31</v>
      </c>
    </row>
    <row r="32" spans="1:13" ht="56.25">
      <c r="A32" s="80">
        <v>9</v>
      </c>
      <c r="B32" s="77" t="s">
        <v>8</v>
      </c>
      <c r="C32" s="77"/>
      <c r="D32" s="77"/>
      <c r="E32" s="77"/>
      <c r="F32" s="77"/>
      <c r="G32" s="81"/>
      <c r="H32" s="83"/>
      <c r="I32" s="78"/>
      <c r="J32" s="83"/>
      <c r="K32" s="83"/>
    </row>
    <row r="33" spans="1:11">
      <c r="A33" s="80"/>
      <c r="B33" s="77"/>
      <c r="C33" s="77">
        <v>1</v>
      </c>
      <c r="D33" s="81">
        <v>5.0999999999999996</v>
      </c>
      <c r="E33" s="81">
        <v>4.55</v>
      </c>
      <c r="F33" s="81"/>
      <c r="G33" s="81">
        <f>C33*D33*E33</f>
        <v>23.204999999999998</v>
      </c>
      <c r="H33" s="82">
        <v>23.21</v>
      </c>
      <c r="I33" s="78" t="s">
        <v>131</v>
      </c>
      <c r="J33" s="84">
        <v>24</v>
      </c>
      <c r="K33" s="83">
        <f t="shared" si="0"/>
        <v>557.04</v>
      </c>
    </row>
    <row r="34" spans="1:11" ht="146.25">
      <c r="A34" s="80">
        <v>10</v>
      </c>
      <c r="B34" s="79" t="s">
        <v>165</v>
      </c>
      <c r="C34" s="79"/>
      <c r="D34" s="79"/>
      <c r="E34" s="79"/>
      <c r="F34" s="79"/>
      <c r="G34" s="85"/>
      <c r="H34" s="83"/>
      <c r="I34" s="78"/>
      <c r="J34" s="83"/>
      <c r="K34" s="83"/>
    </row>
    <row r="35" spans="1:11">
      <c r="A35" s="80"/>
      <c r="B35" s="79"/>
      <c r="C35" s="77">
        <v>4</v>
      </c>
      <c r="D35" s="81">
        <v>5.0999999999999996</v>
      </c>
      <c r="E35" s="81">
        <v>0.25</v>
      </c>
      <c r="F35" s="81"/>
      <c r="G35" s="81">
        <f>C35*D35*E35</f>
        <v>5.0999999999999996</v>
      </c>
      <c r="H35" s="83"/>
      <c r="I35" s="78"/>
      <c r="J35" s="83"/>
      <c r="K35" s="83"/>
    </row>
    <row r="36" spans="1:11">
      <c r="A36" s="80"/>
      <c r="B36" s="79"/>
      <c r="C36" s="77">
        <v>6</v>
      </c>
      <c r="D36" s="81">
        <v>4.55</v>
      </c>
      <c r="E36" s="81">
        <v>0.25</v>
      </c>
      <c r="F36" s="81"/>
      <c r="G36" s="81">
        <f>C36*D36*E36</f>
        <v>6.8249999999999993</v>
      </c>
      <c r="H36" s="82"/>
      <c r="I36" s="79"/>
      <c r="J36" s="83"/>
      <c r="K36" s="83"/>
    </row>
    <row r="37" spans="1:11">
      <c r="A37" s="80"/>
      <c r="B37" s="79"/>
      <c r="C37" s="77">
        <v>24</v>
      </c>
      <c r="D37" s="81">
        <v>1.2</v>
      </c>
      <c r="E37" s="81">
        <v>0.15</v>
      </c>
      <c r="F37" s="81"/>
      <c r="G37" s="81">
        <f>C37*D37*E37</f>
        <v>4.3199999999999994</v>
      </c>
      <c r="H37" s="82">
        <v>16.25</v>
      </c>
      <c r="I37" s="78" t="s">
        <v>131</v>
      </c>
      <c r="J37" s="86">
        <v>205</v>
      </c>
      <c r="K37" s="83">
        <f t="shared" si="0"/>
        <v>3331.25</v>
      </c>
    </row>
    <row r="38" spans="1:11" ht="168.75">
      <c r="A38" s="80">
        <v>11</v>
      </c>
      <c r="B38" s="79" t="s">
        <v>167</v>
      </c>
      <c r="C38" s="79"/>
      <c r="D38" s="79"/>
      <c r="E38" s="79"/>
      <c r="F38" s="79"/>
      <c r="G38" s="85"/>
      <c r="H38" s="83"/>
      <c r="I38" s="78"/>
      <c r="J38" s="83"/>
      <c r="K38" s="83"/>
    </row>
    <row r="39" spans="1:11">
      <c r="A39" s="80"/>
      <c r="B39" s="79"/>
      <c r="C39" s="77">
        <v>1</v>
      </c>
      <c r="D39" s="81">
        <v>5.0999999999999996</v>
      </c>
      <c r="E39" s="81">
        <v>4.55</v>
      </c>
      <c r="F39" s="81"/>
      <c r="G39" s="81">
        <f t="shared" ref="G39:G44" si="2">C39*D39*E39</f>
        <v>23.204999999999998</v>
      </c>
      <c r="H39" s="82"/>
      <c r="I39" s="78"/>
      <c r="J39" s="83"/>
      <c r="K39" s="83"/>
    </row>
    <row r="40" spans="1:11">
      <c r="A40" s="80"/>
      <c r="B40" s="79"/>
      <c r="C40" s="77">
        <v>2</v>
      </c>
      <c r="D40" s="81">
        <v>5.0999999999999996</v>
      </c>
      <c r="E40" s="81">
        <v>0.125</v>
      </c>
      <c r="F40" s="81"/>
      <c r="G40" s="81">
        <f t="shared" si="2"/>
        <v>1.2749999999999999</v>
      </c>
      <c r="H40" s="82"/>
      <c r="I40" s="78"/>
      <c r="J40" s="83"/>
      <c r="K40" s="83"/>
    </row>
    <row r="41" spans="1:11">
      <c r="A41" s="80"/>
      <c r="B41" s="79"/>
      <c r="C41" s="77">
        <v>2</v>
      </c>
      <c r="D41" s="81">
        <v>4.55</v>
      </c>
      <c r="E41" s="81">
        <v>0.125</v>
      </c>
      <c r="F41" s="81"/>
      <c r="G41" s="81">
        <f t="shared" si="2"/>
        <v>1.1375</v>
      </c>
      <c r="H41" s="83"/>
      <c r="I41" s="78"/>
      <c r="J41" s="83"/>
      <c r="K41" s="83"/>
    </row>
    <row r="42" spans="1:11">
      <c r="A42" s="80"/>
      <c r="B42" s="79"/>
      <c r="C42" s="77">
        <v>6</v>
      </c>
      <c r="D42" s="81">
        <v>0.55000000000000004</v>
      </c>
      <c r="E42" s="81">
        <v>3</v>
      </c>
      <c r="F42" s="81"/>
      <c r="G42" s="81">
        <f t="shared" si="2"/>
        <v>9.9</v>
      </c>
      <c r="H42" s="82"/>
      <c r="I42" s="79"/>
      <c r="J42" s="83"/>
      <c r="K42" s="83"/>
    </row>
    <row r="43" spans="1:11">
      <c r="A43" s="80"/>
      <c r="B43" s="79"/>
      <c r="C43" s="77">
        <v>4</v>
      </c>
      <c r="D43" s="81">
        <v>7.7</v>
      </c>
      <c r="E43" s="81">
        <v>0.125</v>
      </c>
      <c r="F43" s="81"/>
      <c r="G43" s="81">
        <f t="shared" si="2"/>
        <v>3.85</v>
      </c>
      <c r="H43" s="82"/>
      <c r="I43" s="79"/>
      <c r="J43" s="83"/>
      <c r="K43" s="83"/>
    </row>
    <row r="44" spans="1:11">
      <c r="A44" s="80"/>
      <c r="B44" s="79"/>
      <c r="C44" s="77">
        <v>6</v>
      </c>
      <c r="D44" s="81">
        <v>4.55</v>
      </c>
      <c r="E44" s="81">
        <v>0.125</v>
      </c>
      <c r="F44" s="81"/>
      <c r="G44" s="81">
        <f t="shared" si="2"/>
        <v>3.4124999999999996</v>
      </c>
      <c r="H44" s="82">
        <f>G39+G40+G41+G42+G43+G44</f>
        <v>42.78</v>
      </c>
      <c r="I44" s="78" t="s">
        <v>131</v>
      </c>
      <c r="J44" s="86">
        <v>363</v>
      </c>
      <c r="K44" s="83">
        <f t="shared" si="0"/>
        <v>15529.140000000001</v>
      </c>
    </row>
    <row r="45" spans="1:11" ht="180">
      <c r="A45" s="80">
        <v>12</v>
      </c>
      <c r="B45" s="79" t="s">
        <v>166</v>
      </c>
      <c r="C45" s="79"/>
      <c r="D45" s="79"/>
      <c r="E45" s="79"/>
      <c r="F45" s="79"/>
      <c r="G45" s="85"/>
      <c r="H45" s="83"/>
      <c r="I45" s="79"/>
      <c r="J45" s="83"/>
      <c r="K45" s="83"/>
    </row>
    <row r="46" spans="1:11">
      <c r="A46" s="80"/>
      <c r="B46" s="79"/>
      <c r="C46" s="77">
        <v>1</v>
      </c>
      <c r="D46" s="81">
        <v>5.0999999999999996</v>
      </c>
      <c r="E46" s="81">
        <v>4.55</v>
      </c>
      <c r="F46" s="81"/>
      <c r="G46" s="81">
        <f>C46*D46*E46</f>
        <v>23.204999999999998</v>
      </c>
      <c r="H46" s="82">
        <v>23.204999999999998</v>
      </c>
      <c r="I46" s="78" t="s">
        <v>131</v>
      </c>
      <c r="J46" s="84">
        <v>269</v>
      </c>
      <c r="K46" s="83">
        <f t="shared" si="0"/>
        <v>6242.1449999999995</v>
      </c>
    </row>
    <row r="47" spans="1:11" ht="213.75">
      <c r="A47" s="80">
        <v>13</v>
      </c>
      <c r="B47" s="87" t="s">
        <v>177</v>
      </c>
      <c r="C47" s="79"/>
      <c r="D47" s="79"/>
      <c r="E47" s="79"/>
      <c r="F47" s="79"/>
      <c r="G47" s="85"/>
      <c r="H47" s="82">
        <v>0.78600000000000003</v>
      </c>
      <c r="I47" s="78" t="s">
        <v>132</v>
      </c>
      <c r="J47" s="86">
        <v>54439.07</v>
      </c>
      <c r="K47" s="83">
        <f t="shared" si="0"/>
        <v>42789.109020000004</v>
      </c>
    </row>
    <row r="48" spans="1:11" ht="157.5">
      <c r="A48" s="80">
        <v>14</v>
      </c>
      <c r="B48" s="87" t="s">
        <v>168</v>
      </c>
      <c r="C48" s="79"/>
      <c r="D48" s="79"/>
      <c r="E48" s="79"/>
      <c r="F48" s="79"/>
      <c r="G48" s="85"/>
      <c r="H48" s="83"/>
      <c r="I48" s="78"/>
      <c r="J48" s="83"/>
      <c r="K48" s="83"/>
    </row>
    <row r="49" spans="1:11">
      <c r="A49" s="80"/>
      <c r="B49" s="79"/>
      <c r="C49" s="77">
        <v>2</v>
      </c>
      <c r="D49" s="81">
        <v>2.1</v>
      </c>
      <c r="E49" s="81">
        <v>1</v>
      </c>
      <c r="F49" s="81"/>
      <c r="G49" s="81">
        <f>C49*D49*E49</f>
        <v>4.2</v>
      </c>
      <c r="H49" s="82">
        <v>4.2</v>
      </c>
      <c r="I49" s="78" t="s">
        <v>131</v>
      </c>
      <c r="J49" s="86">
        <v>4330</v>
      </c>
      <c r="K49" s="83">
        <f t="shared" si="0"/>
        <v>18186</v>
      </c>
    </row>
    <row r="50" spans="1:11" ht="56.25">
      <c r="A50" s="80">
        <v>15</v>
      </c>
      <c r="B50" s="88" t="s">
        <v>69</v>
      </c>
      <c r="C50" s="89"/>
      <c r="D50" s="89"/>
      <c r="E50" s="89"/>
      <c r="F50" s="89"/>
      <c r="G50" s="90"/>
      <c r="H50" s="82"/>
      <c r="I50" s="79"/>
      <c r="J50" s="83"/>
      <c r="K50" s="83"/>
    </row>
    <row r="51" spans="1:11">
      <c r="A51" s="91"/>
      <c r="B51" s="92"/>
      <c r="C51" s="77">
        <v>2</v>
      </c>
      <c r="D51" s="81">
        <v>5.0999999999999996</v>
      </c>
      <c r="E51" s="81">
        <v>0.25</v>
      </c>
      <c r="F51" s="81">
        <v>0.6</v>
      </c>
      <c r="G51" s="81">
        <f>C51*D51*E51*F51</f>
        <v>1.5299999999999998</v>
      </c>
      <c r="H51" s="82"/>
      <c r="I51" s="78"/>
      <c r="J51" s="83"/>
      <c r="K51" s="83"/>
    </row>
    <row r="52" spans="1:11">
      <c r="A52" s="91"/>
      <c r="B52" s="92"/>
      <c r="C52" s="77">
        <v>3</v>
      </c>
      <c r="D52" s="81">
        <v>4.55</v>
      </c>
      <c r="E52" s="81">
        <v>0.25</v>
      </c>
      <c r="F52" s="81">
        <v>0.6</v>
      </c>
      <c r="G52" s="81">
        <f>C52*D52*E52*F52</f>
        <v>2.0474999999999999</v>
      </c>
      <c r="H52" s="82"/>
      <c r="I52" s="78"/>
      <c r="J52" s="83"/>
      <c r="K52" s="83"/>
    </row>
    <row r="53" spans="1:11">
      <c r="A53" s="91"/>
      <c r="B53" s="92"/>
      <c r="C53" s="77">
        <v>2</v>
      </c>
      <c r="D53" s="81">
        <v>2.5</v>
      </c>
      <c r="E53" s="81">
        <v>0.25</v>
      </c>
      <c r="F53" s="81">
        <v>0.6</v>
      </c>
      <c r="G53" s="81">
        <f>C53*D53*E53*F53</f>
        <v>0.75</v>
      </c>
      <c r="H53" s="82"/>
      <c r="I53" s="79"/>
      <c r="J53" s="83"/>
      <c r="K53" s="83"/>
    </row>
    <row r="54" spans="1:11">
      <c r="A54" s="91"/>
      <c r="B54" s="92"/>
      <c r="C54" s="77">
        <v>2</v>
      </c>
      <c r="D54" s="81">
        <v>1</v>
      </c>
      <c r="E54" s="81">
        <v>0.5</v>
      </c>
      <c r="F54" s="81">
        <v>0.3</v>
      </c>
      <c r="G54" s="81">
        <f>C54*D54*E54*F54</f>
        <v>0.3</v>
      </c>
      <c r="H54" s="82">
        <v>4.6280000000000001</v>
      </c>
      <c r="I54" s="79" t="s">
        <v>9</v>
      </c>
      <c r="J54" s="86">
        <v>4198.0600000000004</v>
      </c>
      <c r="K54" s="83">
        <f t="shared" si="0"/>
        <v>19428.621680000004</v>
      </c>
    </row>
    <row r="55" spans="1:11" ht="56.25">
      <c r="A55" s="91">
        <v>16</v>
      </c>
      <c r="B55" s="93" t="s">
        <v>175</v>
      </c>
      <c r="C55" s="92"/>
      <c r="D55" s="92"/>
      <c r="E55" s="92"/>
      <c r="F55" s="92"/>
      <c r="G55" s="94"/>
      <c r="H55" s="95"/>
      <c r="I55" s="96"/>
      <c r="J55" s="95"/>
      <c r="K55" s="83"/>
    </row>
    <row r="56" spans="1:11">
      <c r="A56" s="97"/>
      <c r="B56" s="98"/>
      <c r="C56" s="77">
        <v>2</v>
      </c>
      <c r="D56" s="81">
        <v>5.0999999999999996</v>
      </c>
      <c r="E56" s="81">
        <v>0.25</v>
      </c>
      <c r="F56" s="81">
        <v>3</v>
      </c>
      <c r="G56" s="81">
        <f>C56*D56*E56*F56</f>
        <v>7.6499999999999995</v>
      </c>
      <c r="H56" s="82"/>
      <c r="I56" s="79"/>
      <c r="J56" s="83"/>
      <c r="K56" s="83"/>
    </row>
    <row r="57" spans="1:11">
      <c r="A57" s="99"/>
      <c r="B57" s="100"/>
      <c r="C57" s="77">
        <v>3</v>
      </c>
      <c r="D57" s="81">
        <v>4.55</v>
      </c>
      <c r="E57" s="81">
        <v>0.25</v>
      </c>
      <c r="F57" s="81">
        <v>3</v>
      </c>
      <c r="G57" s="81">
        <f>C57*D57*E57*F57</f>
        <v>10.237499999999999</v>
      </c>
      <c r="H57" s="82">
        <v>17.888000000000002</v>
      </c>
      <c r="I57" s="79" t="s">
        <v>9</v>
      </c>
      <c r="J57" s="86">
        <v>4421.0600000000004</v>
      </c>
      <c r="K57" s="83">
        <f t="shared" si="0"/>
        <v>79083.92128000001</v>
      </c>
    </row>
    <row r="58" spans="1:11" ht="33.75">
      <c r="A58" s="99">
        <v>17</v>
      </c>
      <c r="B58" s="101" t="s">
        <v>73</v>
      </c>
      <c r="C58" s="101"/>
      <c r="D58" s="101"/>
      <c r="E58" s="101"/>
      <c r="F58" s="101"/>
      <c r="G58" s="102"/>
      <c r="H58" s="103">
        <v>23.21</v>
      </c>
      <c r="I58" s="105" t="s">
        <v>131</v>
      </c>
      <c r="J58" s="104">
        <v>21</v>
      </c>
      <c r="K58" s="83">
        <f t="shared" si="0"/>
        <v>487.41</v>
      </c>
    </row>
    <row r="59" spans="1:11" ht="123.75">
      <c r="A59" s="106">
        <v>18</v>
      </c>
      <c r="B59" s="107" t="s">
        <v>169</v>
      </c>
      <c r="C59" s="107"/>
      <c r="D59" s="107"/>
      <c r="E59" s="107"/>
      <c r="F59" s="107"/>
      <c r="G59" s="108"/>
      <c r="H59" s="109"/>
      <c r="I59" s="110"/>
      <c r="J59" s="109"/>
      <c r="K59" s="83"/>
    </row>
    <row r="60" spans="1:11">
      <c r="A60" s="106"/>
      <c r="B60" s="107"/>
      <c r="C60" s="77">
        <v>2</v>
      </c>
      <c r="D60" s="81">
        <v>5.0999999999999996</v>
      </c>
      <c r="E60" s="81">
        <v>3.75</v>
      </c>
      <c r="F60" s="81"/>
      <c r="G60" s="81">
        <f t="shared" ref="G60:G65" si="3">C60*D60*E60</f>
        <v>38.25</v>
      </c>
      <c r="H60" s="109"/>
      <c r="I60" s="110"/>
      <c r="J60" s="109"/>
      <c r="K60" s="83"/>
    </row>
    <row r="61" spans="1:11">
      <c r="A61" s="106"/>
      <c r="B61" s="107"/>
      <c r="C61" s="77">
        <v>2</v>
      </c>
      <c r="D61" s="81">
        <v>4.55</v>
      </c>
      <c r="E61" s="81">
        <v>3.75</v>
      </c>
      <c r="F61" s="81"/>
      <c r="G61" s="81">
        <f t="shared" si="3"/>
        <v>34.125</v>
      </c>
      <c r="H61" s="109"/>
      <c r="I61" s="110"/>
      <c r="J61" s="109"/>
      <c r="K61" s="83"/>
    </row>
    <row r="62" spans="1:11">
      <c r="A62" s="106"/>
      <c r="B62" s="107"/>
      <c r="C62" s="77">
        <v>2</v>
      </c>
      <c r="D62" s="81">
        <v>4.55</v>
      </c>
      <c r="E62" s="81">
        <v>3</v>
      </c>
      <c r="F62" s="81"/>
      <c r="G62" s="81">
        <f t="shared" si="3"/>
        <v>27.299999999999997</v>
      </c>
      <c r="H62" s="83"/>
      <c r="I62" s="78"/>
      <c r="J62" s="83"/>
      <c r="K62" s="83"/>
    </row>
    <row r="63" spans="1:11">
      <c r="A63" s="106"/>
      <c r="B63" s="107"/>
      <c r="C63" s="77">
        <v>2</v>
      </c>
      <c r="D63" s="81">
        <v>5.0999999999999996</v>
      </c>
      <c r="E63" s="81">
        <v>3</v>
      </c>
      <c r="F63" s="81"/>
      <c r="G63" s="81">
        <f t="shared" si="3"/>
        <v>30.599999999999998</v>
      </c>
      <c r="H63" s="82"/>
      <c r="I63" s="79"/>
      <c r="J63" s="83"/>
      <c r="K63" s="83"/>
    </row>
    <row r="64" spans="1:11">
      <c r="A64" s="106"/>
      <c r="B64" s="107"/>
      <c r="C64" s="77">
        <v>6</v>
      </c>
      <c r="D64" s="81">
        <v>1</v>
      </c>
      <c r="E64" s="81">
        <v>3</v>
      </c>
      <c r="F64" s="81"/>
      <c r="G64" s="81">
        <f t="shared" si="3"/>
        <v>18</v>
      </c>
      <c r="H64" s="82"/>
      <c r="I64" s="79"/>
      <c r="J64" s="83"/>
      <c r="K64" s="83"/>
    </row>
    <row r="65" spans="1:11">
      <c r="A65" s="106"/>
      <c r="B65" s="107"/>
      <c r="C65" s="77">
        <v>10</v>
      </c>
      <c r="D65" s="81">
        <v>1.2</v>
      </c>
      <c r="E65" s="81">
        <v>3</v>
      </c>
      <c r="F65" s="81"/>
      <c r="G65" s="81">
        <f t="shared" si="3"/>
        <v>36</v>
      </c>
      <c r="H65" s="82">
        <v>184.28</v>
      </c>
      <c r="I65" s="78" t="s">
        <v>131</v>
      </c>
      <c r="J65" s="86">
        <v>132.55000000000001</v>
      </c>
      <c r="K65" s="83">
        <f t="shared" si="0"/>
        <v>24426.314000000002</v>
      </c>
    </row>
    <row r="66" spans="1:11" ht="123.75">
      <c r="A66" s="80">
        <v>19</v>
      </c>
      <c r="B66" s="79" t="s">
        <v>170</v>
      </c>
      <c r="C66" s="79"/>
      <c r="D66" s="79"/>
      <c r="E66" s="79"/>
      <c r="F66" s="79"/>
      <c r="G66" s="85"/>
      <c r="H66" s="83"/>
      <c r="I66" s="78"/>
      <c r="J66" s="83"/>
      <c r="K66" s="83"/>
    </row>
    <row r="67" spans="1:11">
      <c r="A67" s="80"/>
      <c r="B67" s="79"/>
      <c r="C67" s="77">
        <v>1</v>
      </c>
      <c r="D67" s="81">
        <v>5.0999999999999996</v>
      </c>
      <c r="E67" s="81">
        <v>4.55</v>
      </c>
      <c r="F67" s="81"/>
      <c r="G67" s="81">
        <f>C67*D67*E67</f>
        <v>23.204999999999998</v>
      </c>
      <c r="H67" s="82">
        <v>23.21</v>
      </c>
      <c r="I67" s="78" t="s">
        <v>131</v>
      </c>
      <c r="J67" s="86">
        <v>119.55</v>
      </c>
      <c r="K67" s="83">
        <f t="shared" si="0"/>
        <v>2774.7555000000002</v>
      </c>
    </row>
    <row r="68" spans="1:11" ht="56.25">
      <c r="A68" s="80">
        <v>20</v>
      </c>
      <c r="B68" s="79" t="s">
        <v>171</v>
      </c>
      <c r="C68" s="79"/>
      <c r="D68" s="79"/>
      <c r="E68" s="79"/>
      <c r="F68" s="79"/>
      <c r="G68" s="85"/>
      <c r="H68" s="83"/>
      <c r="I68" s="78"/>
      <c r="J68" s="83"/>
      <c r="K68" s="83"/>
    </row>
    <row r="69" spans="1:11">
      <c r="A69" s="80"/>
      <c r="B69" s="79"/>
      <c r="C69" s="77">
        <v>2</v>
      </c>
      <c r="D69" s="81">
        <v>5.0999999999999996</v>
      </c>
      <c r="E69" s="81">
        <v>0.75</v>
      </c>
      <c r="F69" s="81"/>
      <c r="G69" s="81">
        <f>C69*D69*E69</f>
        <v>7.6499999999999995</v>
      </c>
      <c r="H69" s="82"/>
      <c r="I69" s="79"/>
      <c r="J69" s="83"/>
      <c r="K69" s="83"/>
    </row>
    <row r="70" spans="1:11">
      <c r="A70" s="80"/>
      <c r="B70" s="79"/>
      <c r="C70" s="77">
        <v>2</v>
      </c>
      <c r="D70" s="81">
        <v>4.55</v>
      </c>
      <c r="E70" s="81">
        <v>0.75</v>
      </c>
      <c r="F70" s="81"/>
      <c r="G70" s="81">
        <f>C70*D70*E70</f>
        <v>6.8249999999999993</v>
      </c>
      <c r="H70" s="82">
        <v>14.48</v>
      </c>
      <c r="I70" s="78" t="s">
        <v>131</v>
      </c>
      <c r="J70" s="86">
        <v>32.76</v>
      </c>
      <c r="K70" s="83">
        <f t="shared" ref="K70:K133" si="4">H70*J70</f>
        <v>474.3648</v>
      </c>
    </row>
    <row r="71" spans="1:11" ht="135">
      <c r="A71" s="80">
        <v>21</v>
      </c>
      <c r="B71" s="79" t="s">
        <v>172</v>
      </c>
      <c r="C71" s="79"/>
      <c r="D71" s="79"/>
      <c r="E71" s="79"/>
      <c r="F71" s="79"/>
      <c r="G71" s="85"/>
      <c r="H71" s="83"/>
      <c r="I71" s="78"/>
      <c r="J71" s="83"/>
      <c r="K71" s="83"/>
    </row>
    <row r="72" spans="1:11">
      <c r="A72" s="80"/>
      <c r="B72" s="79"/>
      <c r="C72" s="79">
        <v>8</v>
      </c>
      <c r="D72" s="111">
        <v>2.1</v>
      </c>
      <c r="E72" s="79"/>
      <c r="F72" s="79"/>
      <c r="G72" s="85">
        <v>16.8</v>
      </c>
      <c r="H72" s="83"/>
      <c r="I72" s="78"/>
      <c r="J72" s="83"/>
      <c r="K72" s="83"/>
    </row>
    <row r="73" spans="1:11">
      <c r="A73" s="80"/>
      <c r="B73" s="79"/>
      <c r="C73" s="79">
        <v>4</v>
      </c>
      <c r="D73" s="79">
        <v>0.75</v>
      </c>
      <c r="E73" s="79"/>
      <c r="F73" s="79"/>
      <c r="G73" s="85">
        <v>3</v>
      </c>
      <c r="H73" s="83">
        <v>19.8</v>
      </c>
      <c r="I73" s="78" t="s">
        <v>135</v>
      </c>
      <c r="J73" s="86">
        <v>497</v>
      </c>
      <c r="K73" s="83">
        <f t="shared" si="4"/>
        <v>9840.6</v>
      </c>
    </row>
    <row r="74" spans="1:11" ht="123.75">
      <c r="A74" s="80">
        <v>22</v>
      </c>
      <c r="B74" s="79" t="s">
        <v>173</v>
      </c>
      <c r="C74" s="79"/>
      <c r="D74" s="79"/>
      <c r="E74" s="79"/>
      <c r="F74" s="79"/>
      <c r="G74" s="85"/>
      <c r="H74" s="83"/>
      <c r="I74" s="78"/>
      <c r="J74" s="83"/>
      <c r="K74" s="83"/>
    </row>
    <row r="75" spans="1:11">
      <c r="A75" s="80"/>
      <c r="B75" s="79"/>
      <c r="C75" s="77">
        <v>4</v>
      </c>
      <c r="D75" s="81">
        <v>2.1</v>
      </c>
      <c r="E75" s="81">
        <v>0.75</v>
      </c>
      <c r="F75" s="81"/>
      <c r="G75" s="81">
        <f>C75*D75*E75</f>
        <v>6.3000000000000007</v>
      </c>
      <c r="H75" s="82">
        <f>G75</f>
        <v>6.3000000000000007</v>
      </c>
      <c r="I75" s="78" t="s">
        <v>131</v>
      </c>
      <c r="J75" s="86">
        <v>2581</v>
      </c>
      <c r="K75" s="83">
        <f t="shared" si="4"/>
        <v>16260.300000000001</v>
      </c>
    </row>
    <row r="76" spans="1:11" ht="78.75">
      <c r="A76" s="80">
        <v>23</v>
      </c>
      <c r="B76" s="79" t="s">
        <v>74</v>
      </c>
      <c r="C76" s="79"/>
      <c r="D76" s="79"/>
      <c r="E76" s="79"/>
      <c r="F76" s="79"/>
      <c r="G76" s="85"/>
      <c r="H76" s="83">
        <v>5</v>
      </c>
      <c r="I76" s="78" t="s">
        <v>14</v>
      </c>
      <c r="J76" s="86">
        <v>84</v>
      </c>
      <c r="K76" s="83">
        <f t="shared" si="4"/>
        <v>420</v>
      </c>
    </row>
    <row r="77" spans="1:11" ht="67.5">
      <c r="A77" s="80">
        <v>24</v>
      </c>
      <c r="B77" s="79" t="s">
        <v>75</v>
      </c>
      <c r="C77" s="79"/>
      <c r="D77" s="79"/>
      <c r="E77" s="79"/>
      <c r="F77" s="79"/>
      <c r="G77" s="85"/>
      <c r="H77" s="83">
        <v>15</v>
      </c>
      <c r="I77" s="78" t="s">
        <v>14</v>
      </c>
      <c r="J77" s="86">
        <v>66</v>
      </c>
      <c r="K77" s="83">
        <f t="shared" si="4"/>
        <v>990</v>
      </c>
    </row>
    <row r="78" spans="1:11" ht="78.75">
      <c r="A78" s="80">
        <v>25</v>
      </c>
      <c r="B78" s="79" t="s">
        <v>76</v>
      </c>
      <c r="C78" s="79"/>
      <c r="D78" s="79"/>
      <c r="E78" s="79"/>
      <c r="F78" s="79"/>
      <c r="G78" s="85"/>
      <c r="H78" s="83">
        <v>10</v>
      </c>
      <c r="I78" s="78" t="s">
        <v>14</v>
      </c>
      <c r="J78" s="86">
        <v>87</v>
      </c>
      <c r="K78" s="83">
        <f t="shared" si="4"/>
        <v>870</v>
      </c>
    </row>
    <row r="79" spans="1:11" ht="67.5">
      <c r="A79" s="80">
        <v>26</v>
      </c>
      <c r="B79" s="79" t="s">
        <v>77</v>
      </c>
      <c r="C79" s="79"/>
      <c r="D79" s="79"/>
      <c r="E79" s="79"/>
      <c r="F79" s="79"/>
      <c r="G79" s="85"/>
      <c r="H79" s="83">
        <v>5</v>
      </c>
      <c r="I79" s="78" t="s">
        <v>14</v>
      </c>
      <c r="J79" s="86">
        <v>159</v>
      </c>
      <c r="K79" s="83">
        <f t="shared" si="4"/>
        <v>795</v>
      </c>
    </row>
    <row r="80" spans="1:11" ht="146.25">
      <c r="A80" s="80">
        <v>27</v>
      </c>
      <c r="B80" s="77" t="s">
        <v>125</v>
      </c>
      <c r="C80" s="77"/>
      <c r="D80" s="77"/>
      <c r="E80" s="77"/>
      <c r="F80" s="77"/>
      <c r="G80" s="81"/>
      <c r="H80" s="83">
        <v>4</v>
      </c>
      <c r="I80" s="78" t="s">
        <v>61</v>
      </c>
      <c r="J80" s="86">
        <v>453</v>
      </c>
      <c r="K80" s="83">
        <f t="shared" si="4"/>
        <v>1812</v>
      </c>
    </row>
    <row r="81" spans="1:11" ht="78.75">
      <c r="A81" s="80">
        <v>28</v>
      </c>
      <c r="B81" s="79" t="s">
        <v>126</v>
      </c>
      <c r="C81" s="79"/>
      <c r="D81" s="79"/>
      <c r="E81" s="79"/>
      <c r="F81" s="79"/>
      <c r="G81" s="85"/>
      <c r="H81" s="83">
        <v>207.5</v>
      </c>
      <c r="I81" s="78" t="s">
        <v>131</v>
      </c>
      <c r="J81" s="86">
        <v>122</v>
      </c>
      <c r="K81" s="83">
        <f t="shared" si="4"/>
        <v>25315</v>
      </c>
    </row>
    <row r="82" spans="1:11" ht="135">
      <c r="A82" s="80">
        <v>29</v>
      </c>
      <c r="B82" s="77" t="s">
        <v>128</v>
      </c>
      <c r="C82" s="77"/>
      <c r="D82" s="77"/>
      <c r="E82" s="77"/>
      <c r="F82" s="77"/>
      <c r="G82" s="81"/>
      <c r="H82" s="83">
        <v>52.68</v>
      </c>
      <c r="I82" s="78" t="s">
        <v>62</v>
      </c>
      <c r="J82" s="86">
        <v>44.2</v>
      </c>
      <c r="K82" s="83">
        <f t="shared" si="4"/>
        <v>2328.4560000000001</v>
      </c>
    </row>
    <row r="83" spans="1:11" ht="56.25">
      <c r="A83" s="80">
        <v>30</v>
      </c>
      <c r="B83" s="77" t="s">
        <v>63</v>
      </c>
      <c r="C83" s="77"/>
      <c r="D83" s="77"/>
      <c r="E83" s="77"/>
      <c r="F83" s="77"/>
      <c r="G83" s="81"/>
      <c r="H83" s="83">
        <v>52.68</v>
      </c>
      <c r="I83" s="78" t="s">
        <v>62</v>
      </c>
      <c r="J83" s="86">
        <v>49</v>
      </c>
      <c r="K83" s="83">
        <f t="shared" si="4"/>
        <v>2581.3200000000002</v>
      </c>
    </row>
    <row r="84" spans="1:11" ht="123.75">
      <c r="A84" s="80">
        <v>31</v>
      </c>
      <c r="B84" s="77" t="s">
        <v>129</v>
      </c>
      <c r="C84" s="77"/>
      <c r="D84" s="77"/>
      <c r="E84" s="77"/>
      <c r="F84" s="77"/>
      <c r="G84" s="81"/>
      <c r="H84" s="83">
        <v>72.39</v>
      </c>
      <c r="I84" s="78" t="s">
        <v>62</v>
      </c>
      <c r="J84" s="86">
        <v>45.1</v>
      </c>
      <c r="K84" s="83">
        <f t="shared" si="4"/>
        <v>3264.7890000000002</v>
      </c>
    </row>
    <row r="85" spans="1:11" ht="123.75">
      <c r="A85" s="80">
        <v>32</v>
      </c>
      <c r="B85" s="77" t="s">
        <v>130</v>
      </c>
      <c r="C85" s="77"/>
      <c r="D85" s="77"/>
      <c r="E85" s="77"/>
      <c r="F85" s="77"/>
      <c r="G85" s="81"/>
      <c r="H85" s="83">
        <v>72.39</v>
      </c>
      <c r="I85" s="78" t="s">
        <v>62</v>
      </c>
      <c r="J85" s="86">
        <v>67</v>
      </c>
      <c r="K85" s="83">
        <f t="shared" si="4"/>
        <v>4850.13</v>
      </c>
    </row>
    <row r="86" spans="1:11" ht="67.5">
      <c r="A86" s="80">
        <v>33</v>
      </c>
      <c r="B86" s="79" t="s">
        <v>78</v>
      </c>
      <c r="C86" s="79"/>
      <c r="D86" s="79"/>
      <c r="E86" s="79"/>
      <c r="F86" s="79"/>
      <c r="G86" s="85"/>
      <c r="H86" s="83">
        <v>6.35</v>
      </c>
      <c r="I86" s="78" t="s">
        <v>131</v>
      </c>
      <c r="J86" s="86">
        <v>38</v>
      </c>
      <c r="K86" s="83">
        <f t="shared" si="4"/>
        <v>241.29999999999998</v>
      </c>
    </row>
    <row r="87" spans="1:11" ht="123.75">
      <c r="A87" s="80">
        <v>34</v>
      </c>
      <c r="B87" s="79" t="s">
        <v>79</v>
      </c>
      <c r="C87" s="79"/>
      <c r="D87" s="79"/>
      <c r="E87" s="79"/>
      <c r="F87" s="79"/>
      <c r="G87" s="85"/>
      <c r="H87" s="83">
        <v>6.35</v>
      </c>
      <c r="I87" s="78" t="s">
        <v>131</v>
      </c>
      <c r="J87" s="86">
        <v>81</v>
      </c>
      <c r="K87" s="83">
        <f t="shared" si="4"/>
        <v>514.35</v>
      </c>
    </row>
    <row r="88" spans="1:11" ht="146.25">
      <c r="A88" s="80">
        <v>35</v>
      </c>
      <c r="B88" s="79" t="s">
        <v>119</v>
      </c>
      <c r="C88" s="79"/>
      <c r="D88" s="79"/>
      <c r="E88" s="79"/>
      <c r="F88" s="79"/>
      <c r="G88" s="85"/>
      <c r="H88" s="82">
        <v>0.51600000000000001</v>
      </c>
      <c r="I88" s="78" t="s">
        <v>134</v>
      </c>
      <c r="J88" s="86">
        <v>9888</v>
      </c>
      <c r="K88" s="83">
        <f t="shared" si="4"/>
        <v>5102.2080000000005</v>
      </c>
    </row>
    <row r="89" spans="1:11" ht="67.5">
      <c r="A89" s="80">
        <v>36</v>
      </c>
      <c r="B89" s="79" t="s">
        <v>80</v>
      </c>
      <c r="C89" s="79"/>
      <c r="D89" s="79"/>
      <c r="E89" s="79"/>
      <c r="F89" s="79"/>
      <c r="G89" s="85"/>
      <c r="H89" s="83">
        <v>5.16</v>
      </c>
      <c r="I89" s="78" t="s">
        <v>131</v>
      </c>
      <c r="J89" s="86">
        <v>29</v>
      </c>
      <c r="K89" s="83">
        <f t="shared" si="4"/>
        <v>149.64000000000001</v>
      </c>
    </row>
    <row r="90" spans="1:11" ht="101.25">
      <c r="A90" s="80">
        <v>37</v>
      </c>
      <c r="B90" s="79" t="s">
        <v>81</v>
      </c>
      <c r="C90" s="79"/>
      <c r="D90" s="79"/>
      <c r="E90" s="79"/>
      <c r="F90" s="79"/>
      <c r="G90" s="85"/>
      <c r="H90" s="83">
        <v>5.16</v>
      </c>
      <c r="I90" s="78" t="s">
        <v>131</v>
      </c>
      <c r="J90" s="86">
        <v>79</v>
      </c>
      <c r="K90" s="83">
        <f t="shared" si="4"/>
        <v>407.64</v>
      </c>
    </row>
    <row r="91" spans="1:11" ht="315">
      <c r="A91" s="80">
        <v>38</v>
      </c>
      <c r="B91" s="87" t="s">
        <v>127</v>
      </c>
      <c r="C91" s="79"/>
      <c r="D91" s="79"/>
      <c r="E91" s="79"/>
      <c r="F91" s="79"/>
      <c r="G91" s="85"/>
      <c r="H91" s="83">
        <v>23.21</v>
      </c>
      <c r="I91" s="78" t="s">
        <v>131</v>
      </c>
      <c r="J91" s="86">
        <v>1676</v>
      </c>
      <c r="K91" s="83">
        <f t="shared" si="4"/>
        <v>38899.96</v>
      </c>
    </row>
    <row r="92" spans="1:11" ht="213.75">
      <c r="A92" s="80">
        <v>39</v>
      </c>
      <c r="B92" s="87" t="s">
        <v>82</v>
      </c>
      <c r="C92" s="79"/>
      <c r="D92" s="79"/>
      <c r="E92" s="79"/>
      <c r="F92" s="79"/>
      <c r="G92" s="85"/>
      <c r="H92" s="83"/>
      <c r="I92" s="78"/>
      <c r="J92" s="83"/>
      <c r="K92" s="83"/>
    </row>
    <row r="93" spans="1:11">
      <c r="A93" s="80"/>
      <c r="B93" s="87"/>
      <c r="C93" s="77">
        <v>2</v>
      </c>
      <c r="D93" s="81">
        <v>7.375</v>
      </c>
      <c r="E93" s="81">
        <v>2.1</v>
      </c>
      <c r="F93" s="81"/>
      <c r="G93" s="81">
        <f t="shared" ref="G93:G96" si="5">C93*D93*E93</f>
        <v>30.975000000000001</v>
      </c>
      <c r="H93" s="83"/>
      <c r="I93" s="78"/>
      <c r="J93" s="83"/>
      <c r="K93" s="83"/>
    </row>
    <row r="94" spans="1:11">
      <c r="A94" s="80"/>
      <c r="B94" s="87"/>
      <c r="C94" s="77">
        <v>2</v>
      </c>
      <c r="D94" s="81">
        <v>3.25</v>
      </c>
      <c r="E94" s="81">
        <v>2.1</v>
      </c>
      <c r="F94" s="81"/>
      <c r="G94" s="81">
        <f t="shared" si="5"/>
        <v>13.65</v>
      </c>
      <c r="H94" s="82"/>
      <c r="I94" s="79"/>
      <c r="J94" s="83"/>
      <c r="K94" s="83"/>
    </row>
    <row r="95" spans="1:11">
      <c r="A95" s="80"/>
      <c r="B95" s="87"/>
      <c r="C95" s="77">
        <v>6</v>
      </c>
      <c r="D95" s="81">
        <v>1</v>
      </c>
      <c r="E95" s="81">
        <v>2.1</v>
      </c>
      <c r="F95" s="81"/>
      <c r="G95" s="81">
        <f t="shared" si="5"/>
        <v>12.600000000000001</v>
      </c>
      <c r="H95" s="82"/>
      <c r="I95" s="79"/>
      <c r="J95" s="83"/>
      <c r="K95" s="83"/>
    </row>
    <row r="96" spans="1:11">
      <c r="A96" s="80"/>
      <c r="B96" s="87"/>
      <c r="C96" s="77">
        <v>10</v>
      </c>
      <c r="D96" s="81">
        <v>1.2</v>
      </c>
      <c r="E96" s="81">
        <v>2.1</v>
      </c>
      <c r="F96" s="81"/>
      <c r="G96" s="81">
        <f t="shared" si="5"/>
        <v>25.200000000000003</v>
      </c>
      <c r="H96" s="82">
        <v>82.43</v>
      </c>
      <c r="I96" s="78" t="s">
        <v>131</v>
      </c>
      <c r="J96" s="86">
        <v>1047</v>
      </c>
      <c r="K96" s="83">
        <f t="shared" si="4"/>
        <v>86304.21</v>
      </c>
    </row>
    <row r="97" spans="1:11" ht="180">
      <c r="A97" s="80">
        <v>40</v>
      </c>
      <c r="B97" s="79" t="s">
        <v>83</v>
      </c>
      <c r="C97" s="79"/>
      <c r="D97" s="79"/>
      <c r="E97" s="79"/>
      <c r="F97" s="79"/>
      <c r="G97" s="85"/>
      <c r="H97" s="83">
        <v>8.4</v>
      </c>
      <c r="I97" s="78" t="s">
        <v>135</v>
      </c>
      <c r="J97" s="86">
        <v>183</v>
      </c>
      <c r="K97" s="83">
        <f t="shared" si="4"/>
        <v>1537.2</v>
      </c>
    </row>
    <row r="98" spans="1:11">
      <c r="A98" s="80">
        <v>41</v>
      </c>
      <c r="B98" s="79" t="s">
        <v>241</v>
      </c>
      <c r="C98" s="78"/>
      <c r="D98" s="78"/>
      <c r="E98" s="78"/>
      <c r="F98" s="78"/>
      <c r="G98" s="112"/>
      <c r="H98" s="83">
        <v>7.2</v>
      </c>
      <c r="I98" s="78" t="s">
        <v>135</v>
      </c>
      <c r="J98" s="86">
        <v>658</v>
      </c>
      <c r="K98" s="83">
        <f t="shared" si="4"/>
        <v>4737.6000000000004</v>
      </c>
    </row>
    <row r="99" spans="1:11">
      <c r="A99" s="80">
        <v>42</v>
      </c>
      <c r="B99" s="78" t="s">
        <v>184</v>
      </c>
      <c r="C99" s="78"/>
      <c r="D99" s="78"/>
      <c r="E99" s="78"/>
      <c r="F99" s="78"/>
      <c r="G99" s="112"/>
      <c r="H99" s="83">
        <v>6.48</v>
      </c>
      <c r="I99" s="78" t="s">
        <v>135</v>
      </c>
      <c r="J99" s="86">
        <v>263</v>
      </c>
      <c r="K99" s="83">
        <f t="shared" si="4"/>
        <v>1704.24</v>
      </c>
    </row>
    <row r="100" spans="1:11" ht="45">
      <c r="A100" s="80">
        <v>43</v>
      </c>
      <c r="B100" s="79" t="s">
        <v>84</v>
      </c>
      <c r="C100" s="79"/>
      <c r="D100" s="79"/>
      <c r="E100" s="79"/>
      <c r="F100" s="79"/>
      <c r="G100" s="85"/>
      <c r="H100" s="83">
        <v>1.08</v>
      </c>
      <c r="I100" s="78" t="s">
        <v>7</v>
      </c>
      <c r="J100" s="86">
        <v>585</v>
      </c>
      <c r="K100" s="83">
        <f t="shared" si="4"/>
        <v>631.80000000000007</v>
      </c>
    </row>
    <row r="101" spans="1:11" ht="45">
      <c r="A101" s="80">
        <v>44</v>
      </c>
      <c r="B101" s="79" t="s">
        <v>85</v>
      </c>
      <c r="C101" s="79"/>
      <c r="D101" s="79"/>
      <c r="E101" s="79"/>
      <c r="F101" s="79"/>
      <c r="G101" s="85"/>
      <c r="H101" s="83">
        <v>450</v>
      </c>
      <c r="I101" s="78" t="s">
        <v>14</v>
      </c>
      <c r="J101" s="86">
        <v>12</v>
      </c>
      <c r="K101" s="83">
        <f t="shared" si="4"/>
        <v>5400</v>
      </c>
    </row>
    <row r="102" spans="1:11" ht="112.5" customHeight="1">
      <c r="A102" s="80">
        <v>45</v>
      </c>
      <c r="B102" s="79" t="s">
        <v>64</v>
      </c>
      <c r="C102" s="79"/>
      <c r="D102" s="79"/>
      <c r="E102" s="79"/>
      <c r="F102" s="79"/>
      <c r="G102" s="85"/>
      <c r="H102" s="113">
        <v>10</v>
      </c>
      <c r="I102" s="115" t="s">
        <v>14</v>
      </c>
      <c r="J102" s="114">
        <v>162</v>
      </c>
      <c r="K102" s="83">
        <f t="shared" si="4"/>
        <v>1620</v>
      </c>
    </row>
    <row r="103" spans="1:11" ht="56.25">
      <c r="A103" s="80">
        <v>46</v>
      </c>
      <c r="B103" s="79" t="s">
        <v>86</v>
      </c>
      <c r="C103" s="79"/>
      <c r="D103" s="79"/>
      <c r="E103" s="79"/>
      <c r="F103" s="79"/>
      <c r="G103" s="85"/>
      <c r="H103" s="113">
        <v>3</v>
      </c>
      <c r="I103" s="115" t="s">
        <v>14</v>
      </c>
      <c r="J103" s="114">
        <v>187</v>
      </c>
      <c r="K103" s="83">
        <f t="shared" si="4"/>
        <v>561</v>
      </c>
    </row>
    <row r="104" spans="1:11" ht="45">
      <c r="A104" s="80">
        <v>47</v>
      </c>
      <c r="B104" s="79" t="s">
        <v>87</v>
      </c>
      <c r="C104" s="79"/>
      <c r="D104" s="79"/>
      <c r="E104" s="79"/>
      <c r="F104" s="79"/>
      <c r="G104" s="85"/>
      <c r="H104" s="113">
        <v>3</v>
      </c>
      <c r="I104" s="115" t="s">
        <v>14</v>
      </c>
      <c r="J104" s="114">
        <v>127</v>
      </c>
      <c r="K104" s="83">
        <f t="shared" si="4"/>
        <v>381</v>
      </c>
    </row>
    <row r="105" spans="1:11">
      <c r="A105" s="80"/>
      <c r="B105" s="173" t="s">
        <v>13</v>
      </c>
      <c r="C105" s="174"/>
      <c r="D105" s="174"/>
      <c r="E105" s="174"/>
      <c r="F105" s="174"/>
      <c r="G105" s="174"/>
      <c r="H105" s="175"/>
      <c r="I105" s="115"/>
      <c r="J105" s="113"/>
      <c r="K105" s="83"/>
    </row>
    <row r="106" spans="1:11" ht="67.5">
      <c r="A106" s="80">
        <v>48</v>
      </c>
      <c r="B106" s="79" t="s">
        <v>88</v>
      </c>
      <c r="C106" s="79"/>
      <c r="D106" s="79"/>
      <c r="E106" s="79"/>
      <c r="F106" s="79"/>
      <c r="G106" s="85"/>
      <c r="H106" s="83">
        <v>4</v>
      </c>
      <c r="I106" s="115" t="s">
        <v>14</v>
      </c>
      <c r="J106" s="113">
        <v>3104</v>
      </c>
      <c r="K106" s="83">
        <f t="shared" si="4"/>
        <v>12416</v>
      </c>
    </row>
    <row r="107" spans="1:11" ht="67.5">
      <c r="A107" s="80">
        <f>A106+1</f>
        <v>49</v>
      </c>
      <c r="B107" s="79" t="s">
        <v>89</v>
      </c>
      <c r="C107" s="79"/>
      <c r="D107" s="79"/>
      <c r="E107" s="79"/>
      <c r="F107" s="79"/>
      <c r="G107" s="85"/>
      <c r="H107" s="83">
        <v>4</v>
      </c>
      <c r="I107" s="115" t="s">
        <v>14</v>
      </c>
      <c r="J107" s="113">
        <v>380</v>
      </c>
      <c r="K107" s="83">
        <f t="shared" si="4"/>
        <v>1520</v>
      </c>
    </row>
    <row r="108" spans="1:11" ht="78.75">
      <c r="A108" s="80">
        <f t="shared" ref="A108:A151" si="6">A107+1</f>
        <v>50</v>
      </c>
      <c r="B108" s="79" t="s">
        <v>90</v>
      </c>
      <c r="C108" s="79"/>
      <c r="D108" s="79"/>
      <c r="E108" s="79"/>
      <c r="F108" s="79"/>
      <c r="G108" s="85"/>
      <c r="H108" s="83">
        <v>3</v>
      </c>
      <c r="I108" s="115" t="s">
        <v>14</v>
      </c>
      <c r="J108" s="113">
        <v>945</v>
      </c>
      <c r="K108" s="83">
        <f t="shared" si="4"/>
        <v>2835</v>
      </c>
    </row>
    <row r="109" spans="1:11" ht="77.25" customHeight="1">
      <c r="A109" s="80">
        <f t="shared" si="6"/>
        <v>51</v>
      </c>
      <c r="B109" s="77" t="s">
        <v>91</v>
      </c>
      <c r="C109" s="77"/>
      <c r="D109" s="77"/>
      <c r="E109" s="77"/>
      <c r="F109" s="77"/>
      <c r="G109" s="81"/>
      <c r="H109" s="83">
        <v>2</v>
      </c>
      <c r="I109" s="115" t="s">
        <v>66</v>
      </c>
      <c r="J109" s="113">
        <v>881</v>
      </c>
      <c r="K109" s="83">
        <f t="shared" si="4"/>
        <v>1762</v>
      </c>
    </row>
    <row r="110" spans="1:11" ht="56.25">
      <c r="A110" s="80">
        <f t="shared" si="6"/>
        <v>52</v>
      </c>
      <c r="B110" s="79" t="s">
        <v>92</v>
      </c>
      <c r="C110" s="79"/>
      <c r="D110" s="79"/>
      <c r="E110" s="79"/>
      <c r="F110" s="79"/>
      <c r="G110" s="85"/>
      <c r="H110" s="83">
        <v>4</v>
      </c>
      <c r="I110" s="115" t="s">
        <v>136</v>
      </c>
      <c r="J110" s="83">
        <v>1015</v>
      </c>
      <c r="K110" s="83">
        <f t="shared" si="4"/>
        <v>4060</v>
      </c>
    </row>
    <row r="111" spans="1:11" ht="56.25">
      <c r="A111" s="80">
        <f t="shared" si="6"/>
        <v>53</v>
      </c>
      <c r="B111" s="79" t="s">
        <v>93</v>
      </c>
      <c r="C111" s="79"/>
      <c r="D111" s="79"/>
      <c r="E111" s="79"/>
      <c r="F111" s="79"/>
      <c r="G111" s="85"/>
      <c r="H111" s="83">
        <v>4</v>
      </c>
      <c r="I111" s="78" t="s">
        <v>14</v>
      </c>
      <c r="J111" s="83">
        <v>155</v>
      </c>
      <c r="K111" s="83">
        <f t="shared" si="4"/>
        <v>620</v>
      </c>
    </row>
    <row r="112" spans="1:11" ht="45">
      <c r="A112" s="80">
        <f t="shared" si="6"/>
        <v>54</v>
      </c>
      <c r="B112" s="79" t="s">
        <v>94</v>
      </c>
      <c r="C112" s="79"/>
      <c r="D112" s="79"/>
      <c r="E112" s="79"/>
      <c r="F112" s="79"/>
      <c r="G112" s="85"/>
      <c r="H112" s="83">
        <v>2</v>
      </c>
      <c r="I112" s="115" t="s">
        <v>14</v>
      </c>
      <c r="J112" s="113">
        <v>414</v>
      </c>
      <c r="K112" s="83">
        <f t="shared" si="4"/>
        <v>828</v>
      </c>
    </row>
    <row r="113" spans="1:11" ht="90">
      <c r="A113" s="80">
        <f t="shared" si="6"/>
        <v>55</v>
      </c>
      <c r="B113" s="79" t="s">
        <v>95</v>
      </c>
      <c r="C113" s="79"/>
      <c r="D113" s="79"/>
      <c r="E113" s="79"/>
      <c r="F113" s="79"/>
      <c r="G113" s="85"/>
      <c r="H113" s="83">
        <v>2</v>
      </c>
      <c r="I113" s="78" t="s">
        <v>14</v>
      </c>
      <c r="J113" s="83">
        <v>2208</v>
      </c>
      <c r="K113" s="83">
        <f t="shared" si="4"/>
        <v>4416</v>
      </c>
    </row>
    <row r="114" spans="1:11" ht="33.75">
      <c r="A114" s="80">
        <f t="shared" si="6"/>
        <v>56</v>
      </c>
      <c r="B114" s="77" t="s">
        <v>96</v>
      </c>
      <c r="C114" s="77"/>
      <c r="D114" s="77"/>
      <c r="E114" s="77"/>
      <c r="F114" s="77"/>
      <c r="G114" s="81"/>
      <c r="H114" s="83">
        <v>2</v>
      </c>
      <c r="I114" s="78" t="s">
        <v>14</v>
      </c>
      <c r="J114" s="83">
        <v>1497</v>
      </c>
      <c r="K114" s="83">
        <f t="shared" si="4"/>
        <v>2994</v>
      </c>
    </row>
    <row r="115" spans="1:11" ht="67.5">
      <c r="A115" s="80">
        <f t="shared" si="6"/>
        <v>57</v>
      </c>
      <c r="B115" s="79" t="s">
        <v>97</v>
      </c>
      <c r="C115" s="79"/>
      <c r="D115" s="79"/>
      <c r="E115" s="79"/>
      <c r="F115" s="79"/>
      <c r="G115" s="85"/>
      <c r="H115" s="83">
        <v>5</v>
      </c>
      <c r="I115" s="115" t="s">
        <v>14</v>
      </c>
      <c r="J115" s="83">
        <v>107</v>
      </c>
      <c r="K115" s="83">
        <f t="shared" si="4"/>
        <v>535</v>
      </c>
    </row>
    <row r="116" spans="1:11" ht="67.5">
      <c r="A116" s="80">
        <f t="shared" si="6"/>
        <v>58</v>
      </c>
      <c r="B116" s="79" t="s">
        <v>98</v>
      </c>
      <c r="C116" s="79"/>
      <c r="D116" s="79"/>
      <c r="E116" s="79"/>
      <c r="F116" s="79"/>
      <c r="G116" s="85"/>
      <c r="H116" s="83">
        <v>2</v>
      </c>
      <c r="I116" s="115" t="s">
        <v>14</v>
      </c>
      <c r="J116" s="113">
        <v>91</v>
      </c>
      <c r="K116" s="83">
        <f t="shared" si="4"/>
        <v>182</v>
      </c>
    </row>
    <row r="117" spans="1:11" ht="56.25">
      <c r="A117" s="80">
        <f t="shared" si="6"/>
        <v>59</v>
      </c>
      <c r="B117" s="79" t="s">
        <v>99</v>
      </c>
      <c r="C117" s="79"/>
      <c r="D117" s="79"/>
      <c r="E117" s="79"/>
      <c r="F117" s="79"/>
      <c r="G117" s="85"/>
      <c r="H117" s="113">
        <v>5</v>
      </c>
      <c r="I117" s="115" t="s">
        <v>14</v>
      </c>
      <c r="J117" s="83">
        <v>1251</v>
      </c>
      <c r="K117" s="83">
        <f t="shared" si="4"/>
        <v>6255</v>
      </c>
    </row>
    <row r="118" spans="1:11" ht="45">
      <c r="A118" s="80">
        <f t="shared" si="6"/>
        <v>60</v>
      </c>
      <c r="B118" s="79" t="s">
        <v>100</v>
      </c>
      <c r="C118" s="79"/>
      <c r="D118" s="79"/>
      <c r="E118" s="79"/>
      <c r="F118" s="79"/>
      <c r="G118" s="85"/>
      <c r="H118" s="113">
        <v>7</v>
      </c>
      <c r="I118" s="115" t="s">
        <v>14</v>
      </c>
      <c r="J118" s="83">
        <v>539</v>
      </c>
      <c r="K118" s="83">
        <f t="shared" si="4"/>
        <v>3773</v>
      </c>
    </row>
    <row r="119" spans="1:11" ht="45">
      <c r="A119" s="80">
        <f t="shared" si="6"/>
        <v>61</v>
      </c>
      <c r="B119" s="79" t="s">
        <v>101</v>
      </c>
      <c r="C119" s="79"/>
      <c r="D119" s="79"/>
      <c r="E119" s="79"/>
      <c r="F119" s="79"/>
      <c r="G119" s="85"/>
      <c r="H119" s="83">
        <v>5</v>
      </c>
      <c r="I119" s="115" t="s">
        <v>14</v>
      </c>
      <c r="J119" s="83">
        <v>493</v>
      </c>
      <c r="K119" s="83">
        <f t="shared" si="4"/>
        <v>2465</v>
      </c>
    </row>
    <row r="120" spans="1:11" ht="45">
      <c r="A120" s="80">
        <f t="shared" si="6"/>
        <v>62</v>
      </c>
      <c r="B120" s="78" t="s">
        <v>185</v>
      </c>
      <c r="C120" s="78"/>
      <c r="D120" s="78"/>
      <c r="E120" s="78"/>
      <c r="F120" s="78"/>
      <c r="G120" s="112"/>
      <c r="H120" s="83">
        <v>5</v>
      </c>
      <c r="I120" s="78" t="s">
        <v>14</v>
      </c>
      <c r="J120" s="83">
        <v>815</v>
      </c>
      <c r="K120" s="83">
        <f t="shared" si="4"/>
        <v>4075</v>
      </c>
    </row>
    <row r="121" spans="1:11" ht="101.25">
      <c r="A121" s="80">
        <f t="shared" si="6"/>
        <v>63</v>
      </c>
      <c r="B121" s="79" t="s">
        <v>102</v>
      </c>
      <c r="C121" s="79"/>
      <c r="D121" s="79"/>
      <c r="E121" s="79"/>
      <c r="F121" s="79"/>
      <c r="G121" s="85"/>
      <c r="H121" s="83">
        <v>2</v>
      </c>
      <c r="I121" s="78" t="s">
        <v>14</v>
      </c>
      <c r="J121" s="83">
        <v>555</v>
      </c>
      <c r="K121" s="83">
        <f t="shared" si="4"/>
        <v>1110</v>
      </c>
    </row>
    <row r="122" spans="1:11" ht="247.5">
      <c r="A122" s="80">
        <f t="shared" si="6"/>
        <v>64</v>
      </c>
      <c r="B122" s="79" t="s">
        <v>103</v>
      </c>
      <c r="C122" s="79"/>
      <c r="D122" s="79"/>
      <c r="E122" s="79"/>
      <c r="F122" s="79"/>
      <c r="G122" s="85"/>
      <c r="H122" s="113">
        <v>25</v>
      </c>
      <c r="I122" s="115" t="s">
        <v>133</v>
      </c>
      <c r="J122" s="113">
        <v>177</v>
      </c>
      <c r="K122" s="83">
        <f t="shared" si="4"/>
        <v>4425</v>
      </c>
    </row>
    <row r="123" spans="1:11" ht="33.75">
      <c r="A123" s="80">
        <f t="shared" si="6"/>
        <v>65</v>
      </c>
      <c r="B123" s="79" t="s">
        <v>104</v>
      </c>
      <c r="C123" s="79"/>
      <c r="D123" s="79"/>
      <c r="E123" s="79"/>
      <c r="F123" s="79"/>
      <c r="G123" s="85"/>
      <c r="H123" s="113">
        <v>10</v>
      </c>
      <c r="I123" s="115" t="s">
        <v>133</v>
      </c>
      <c r="J123" s="113">
        <v>101</v>
      </c>
      <c r="K123" s="83">
        <f t="shared" si="4"/>
        <v>1010</v>
      </c>
    </row>
    <row r="124" spans="1:11" ht="33.75">
      <c r="A124" s="80">
        <f t="shared" si="6"/>
        <v>66</v>
      </c>
      <c r="B124" s="79" t="s">
        <v>105</v>
      </c>
      <c r="C124" s="79"/>
      <c r="D124" s="79"/>
      <c r="E124" s="79"/>
      <c r="F124" s="79"/>
      <c r="G124" s="85"/>
      <c r="H124" s="113">
        <v>10</v>
      </c>
      <c r="I124" s="115" t="s">
        <v>133</v>
      </c>
      <c r="J124" s="113">
        <v>137</v>
      </c>
      <c r="K124" s="83">
        <f t="shared" si="4"/>
        <v>1370</v>
      </c>
    </row>
    <row r="125" spans="1:11" ht="45">
      <c r="A125" s="80">
        <f t="shared" si="6"/>
        <v>67</v>
      </c>
      <c r="B125" s="79" t="s">
        <v>106</v>
      </c>
      <c r="C125" s="79"/>
      <c r="D125" s="79"/>
      <c r="E125" s="79"/>
      <c r="F125" s="79"/>
      <c r="G125" s="85"/>
      <c r="H125" s="83">
        <v>2</v>
      </c>
      <c r="I125" s="78" t="s">
        <v>14</v>
      </c>
      <c r="J125" s="83">
        <v>778</v>
      </c>
      <c r="K125" s="83">
        <f t="shared" si="4"/>
        <v>1556</v>
      </c>
    </row>
    <row r="126" spans="1:11" ht="56.25">
      <c r="A126" s="80">
        <f t="shared" si="6"/>
        <v>68</v>
      </c>
      <c r="B126" s="79" t="s">
        <v>107</v>
      </c>
      <c r="C126" s="79"/>
      <c r="D126" s="79"/>
      <c r="E126" s="79"/>
      <c r="F126" s="79"/>
      <c r="G126" s="85"/>
      <c r="H126" s="83">
        <v>2</v>
      </c>
      <c r="I126" s="115" t="s">
        <v>14</v>
      </c>
      <c r="J126" s="113">
        <v>5128</v>
      </c>
      <c r="K126" s="83">
        <f t="shared" si="4"/>
        <v>10256</v>
      </c>
    </row>
    <row r="127" spans="1:11" ht="45">
      <c r="A127" s="80">
        <f t="shared" si="6"/>
        <v>69</v>
      </c>
      <c r="B127" s="79" t="s">
        <v>108</v>
      </c>
      <c r="C127" s="79"/>
      <c r="D127" s="79"/>
      <c r="E127" s="79"/>
      <c r="F127" s="79"/>
      <c r="G127" s="85"/>
      <c r="H127" s="83">
        <v>2</v>
      </c>
      <c r="I127" s="115" t="s">
        <v>14</v>
      </c>
      <c r="J127" s="113">
        <v>96</v>
      </c>
      <c r="K127" s="83">
        <f t="shared" si="4"/>
        <v>192</v>
      </c>
    </row>
    <row r="128" spans="1:11" ht="33.75">
      <c r="A128" s="80">
        <f t="shared" si="6"/>
        <v>70</v>
      </c>
      <c r="B128" s="79" t="s">
        <v>109</v>
      </c>
      <c r="C128" s="79"/>
      <c r="D128" s="79"/>
      <c r="E128" s="79"/>
      <c r="F128" s="79"/>
      <c r="G128" s="85"/>
      <c r="H128" s="83">
        <v>4</v>
      </c>
      <c r="I128" s="78" t="s">
        <v>14</v>
      </c>
      <c r="J128" s="83">
        <v>19</v>
      </c>
      <c r="K128" s="83">
        <f t="shared" si="4"/>
        <v>76</v>
      </c>
    </row>
    <row r="129" spans="1:11" ht="56.25">
      <c r="A129" s="80">
        <f t="shared" si="6"/>
        <v>71</v>
      </c>
      <c r="B129" s="79" t="s">
        <v>110</v>
      </c>
      <c r="C129" s="79"/>
      <c r="D129" s="79"/>
      <c r="E129" s="79"/>
      <c r="F129" s="79"/>
      <c r="G129" s="85"/>
      <c r="H129" s="83">
        <v>30</v>
      </c>
      <c r="I129" s="115" t="s">
        <v>133</v>
      </c>
      <c r="J129" s="113">
        <v>292</v>
      </c>
      <c r="K129" s="83">
        <f t="shared" si="4"/>
        <v>8760</v>
      </c>
    </row>
    <row r="130" spans="1:11" ht="22.5">
      <c r="A130" s="80">
        <f t="shared" si="6"/>
        <v>72</v>
      </c>
      <c r="B130" s="79" t="s">
        <v>270</v>
      </c>
      <c r="C130" s="77"/>
      <c r="D130" s="77"/>
      <c r="E130" s="77"/>
      <c r="F130" s="77"/>
      <c r="G130" s="81"/>
      <c r="H130" s="83">
        <v>8</v>
      </c>
      <c r="I130" s="78" t="s">
        <v>14</v>
      </c>
      <c r="J130" s="83">
        <v>85</v>
      </c>
      <c r="K130" s="83">
        <f t="shared" si="4"/>
        <v>680</v>
      </c>
    </row>
    <row r="131" spans="1:11">
      <c r="A131" s="80">
        <f t="shared" si="6"/>
        <v>73</v>
      </c>
      <c r="B131" s="78" t="s">
        <v>187</v>
      </c>
      <c r="C131" s="78"/>
      <c r="D131" s="78"/>
      <c r="E131" s="78"/>
      <c r="F131" s="78"/>
      <c r="G131" s="112"/>
      <c r="H131" s="83">
        <v>12</v>
      </c>
      <c r="I131" s="78" t="s">
        <v>14</v>
      </c>
      <c r="J131" s="83">
        <v>85</v>
      </c>
      <c r="K131" s="83">
        <f t="shared" si="4"/>
        <v>1020</v>
      </c>
    </row>
    <row r="132" spans="1:11">
      <c r="A132" s="80">
        <f t="shared" si="6"/>
        <v>74</v>
      </c>
      <c r="B132" s="78" t="s">
        <v>188</v>
      </c>
      <c r="C132" s="78"/>
      <c r="D132" s="78"/>
      <c r="E132" s="78"/>
      <c r="F132" s="78"/>
      <c r="G132" s="112"/>
      <c r="H132" s="83">
        <v>10</v>
      </c>
      <c r="I132" s="78" t="s">
        <v>14</v>
      </c>
      <c r="J132" s="83">
        <v>195</v>
      </c>
      <c r="K132" s="83">
        <f t="shared" si="4"/>
        <v>1950</v>
      </c>
    </row>
    <row r="133" spans="1:11">
      <c r="A133" s="80">
        <f t="shared" si="6"/>
        <v>75</v>
      </c>
      <c r="B133" s="78" t="s">
        <v>189</v>
      </c>
      <c r="C133" s="78"/>
      <c r="D133" s="78"/>
      <c r="E133" s="78"/>
      <c r="F133" s="78"/>
      <c r="G133" s="112"/>
      <c r="H133" s="83">
        <v>10</v>
      </c>
      <c r="I133" s="78" t="s">
        <v>14</v>
      </c>
      <c r="J133" s="83">
        <v>89</v>
      </c>
      <c r="K133" s="83">
        <f t="shared" si="4"/>
        <v>890</v>
      </c>
    </row>
    <row r="134" spans="1:11">
      <c r="A134" s="80">
        <f t="shared" si="6"/>
        <v>76</v>
      </c>
      <c r="B134" s="78" t="s">
        <v>190</v>
      </c>
      <c r="C134" s="78"/>
      <c r="D134" s="78"/>
      <c r="E134" s="78"/>
      <c r="F134" s="78"/>
      <c r="G134" s="112"/>
      <c r="H134" s="83">
        <v>7</v>
      </c>
      <c r="I134" s="78" t="s">
        <v>14</v>
      </c>
      <c r="J134" s="83">
        <v>147</v>
      </c>
      <c r="K134" s="83">
        <f t="shared" ref="K134:K151" si="7">H134*J134</f>
        <v>1029</v>
      </c>
    </row>
    <row r="135" spans="1:11">
      <c r="A135" s="80">
        <f t="shared" si="6"/>
        <v>77</v>
      </c>
      <c r="B135" s="78" t="s">
        <v>191</v>
      </c>
      <c r="C135" s="78"/>
      <c r="D135" s="78"/>
      <c r="E135" s="78"/>
      <c r="F135" s="78"/>
      <c r="G135" s="112"/>
      <c r="H135" s="83">
        <v>30</v>
      </c>
      <c r="I135" s="78" t="s">
        <v>14</v>
      </c>
      <c r="J135" s="83">
        <v>21</v>
      </c>
      <c r="K135" s="83">
        <f t="shared" si="7"/>
        <v>630</v>
      </c>
    </row>
    <row r="136" spans="1:11" ht="22.5">
      <c r="A136" s="80">
        <f t="shared" si="6"/>
        <v>78</v>
      </c>
      <c r="B136" s="78" t="s">
        <v>192</v>
      </c>
      <c r="C136" s="78"/>
      <c r="D136" s="78"/>
      <c r="E136" s="78"/>
      <c r="F136" s="78"/>
      <c r="G136" s="112"/>
      <c r="H136" s="83">
        <v>4</v>
      </c>
      <c r="I136" s="78" t="s">
        <v>14</v>
      </c>
      <c r="J136" s="83">
        <v>142</v>
      </c>
      <c r="K136" s="83">
        <f t="shared" si="7"/>
        <v>568</v>
      </c>
    </row>
    <row r="137" spans="1:11" ht="22.5">
      <c r="A137" s="80">
        <f t="shared" si="6"/>
        <v>79</v>
      </c>
      <c r="B137" s="78" t="s">
        <v>193</v>
      </c>
      <c r="C137" s="78"/>
      <c r="D137" s="78"/>
      <c r="E137" s="78"/>
      <c r="F137" s="78"/>
      <c r="G137" s="112"/>
      <c r="H137" s="83">
        <v>7</v>
      </c>
      <c r="I137" s="78" t="s">
        <v>14</v>
      </c>
      <c r="J137" s="83">
        <v>144</v>
      </c>
      <c r="K137" s="83">
        <f t="shared" si="7"/>
        <v>1008</v>
      </c>
    </row>
    <row r="138" spans="1:11">
      <c r="A138" s="80">
        <f t="shared" si="6"/>
        <v>80</v>
      </c>
      <c r="B138" s="78" t="s">
        <v>194</v>
      </c>
      <c r="C138" s="78"/>
      <c r="D138" s="78"/>
      <c r="E138" s="78"/>
      <c r="F138" s="78"/>
      <c r="G138" s="112"/>
      <c r="H138" s="83">
        <v>15</v>
      </c>
      <c r="I138" s="78" t="s">
        <v>14</v>
      </c>
      <c r="J138" s="83">
        <v>17</v>
      </c>
      <c r="K138" s="83">
        <f t="shared" si="7"/>
        <v>255</v>
      </c>
    </row>
    <row r="139" spans="1:11" ht="22.5">
      <c r="A139" s="80">
        <f t="shared" si="6"/>
        <v>81</v>
      </c>
      <c r="B139" s="78" t="s">
        <v>195</v>
      </c>
      <c r="C139" s="78"/>
      <c r="D139" s="78"/>
      <c r="E139" s="78"/>
      <c r="F139" s="78"/>
      <c r="G139" s="112"/>
      <c r="H139" s="83">
        <v>1</v>
      </c>
      <c r="I139" s="78" t="s">
        <v>137</v>
      </c>
      <c r="J139" s="83">
        <v>187</v>
      </c>
      <c r="K139" s="83">
        <f t="shared" si="7"/>
        <v>187</v>
      </c>
    </row>
    <row r="140" spans="1:11" ht="22.5">
      <c r="A140" s="80">
        <f t="shared" si="6"/>
        <v>82</v>
      </c>
      <c r="B140" s="78" t="s">
        <v>196</v>
      </c>
      <c r="C140" s="78"/>
      <c r="D140" s="78"/>
      <c r="E140" s="78"/>
      <c r="F140" s="78"/>
      <c r="G140" s="112"/>
      <c r="H140" s="83">
        <v>1</v>
      </c>
      <c r="I140" s="78" t="s">
        <v>138</v>
      </c>
      <c r="J140" s="83">
        <v>103</v>
      </c>
      <c r="K140" s="83">
        <f t="shared" si="7"/>
        <v>103</v>
      </c>
    </row>
    <row r="141" spans="1:11" ht="78.75">
      <c r="A141" s="80">
        <f t="shared" si="6"/>
        <v>83</v>
      </c>
      <c r="B141" s="79" t="s">
        <v>111</v>
      </c>
      <c r="C141" s="79"/>
      <c r="D141" s="79"/>
      <c r="E141" s="79"/>
      <c r="F141" s="79"/>
      <c r="G141" s="85"/>
      <c r="H141" s="83">
        <v>25</v>
      </c>
      <c r="I141" s="78" t="s">
        <v>133</v>
      </c>
      <c r="J141" s="83">
        <v>84</v>
      </c>
      <c r="K141" s="83">
        <f t="shared" si="7"/>
        <v>2100</v>
      </c>
    </row>
    <row r="142" spans="1:11" ht="146.25">
      <c r="A142" s="80">
        <f t="shared" si="6"/>
        <v>84</v>
      </c>
      <c r="B142" s="79" t="s">
        <v>112</v>
      </c>
      <c r="C142" s="79"/>
      <c r="D142" s="79"/>
      <c r="E142" s="79"/>
      <c r="F142" s="79"/>
      <c r="G142" s="85"/>
      <c r="H142" s="83">
        <v>30</v>
      </c>
      <c r="I142" s="78" t="s">
        <v>133</v>
      </c>
      <c r="J142" s="83">
        <v>188</v>
      </c>
      <c r="K142" s="83">
        <f t="shared" si="7"/>
        <v>5640</v>
      </c>
    </row>
    <row r="143" spans="1:11" ht="22.5">
      <c r="A143" s="80">
        <f t="shared" si="6"/>
        <v>85</v>
      </c>
      <c r="B143" s="78" t="s">
        <v>197</v>
      </c>
      <c r="C143" s="78"/>
      <c r="D143" s="78"/>
      <c r="E143" s="78"/>
      <c r="F143" s="78"/>
      <c r="G143" s="112"/>
      <c r="H143" s="83">
        <v>6</v>
      </c>
      <c r="I143" s="78" t="s">
        <v>133</v>
      </c>
      <c r="J143" s="83">
        <v>84</v>
      </c>
      <c r="K143" s="83">
        <f t="shared" si="7"/>
        <v>504</v>
      </c>
    </row>
    <row r="144" spans="1:11">
      <c r="A144" s="80">
        <f t="shared" si="6"/>
        <v>86</v>
      </c>
      <c r="B144" s="78" t="s">
        <v>198</v>
      </c>
      <c r="C144" s="78"/>
      <c r="D144" s="78"/>
      <c r="E144" s="78"/>
      <c r="F144" s="78"/>
      <c r="G144" s="112"/>
      <c r="H144" s="83">
        <v>2</v>
      </c>
      <c r="I144" s="78" t="s">
        <v>133</v>
      </c>
      <c r="J144" s="83">
        <v>78</v>
      </c>
      <c r="K144" s="83">
        <f t="shared" si="7"/>
        <v>156</v>
      </c>
    </row>
    <row r="145" spans="1:11" ht="338.25" customHeight="1">
      <c r="A145" s="80">
        <f t="shared" si="6"/>
        <v>87</v>
      </c>
      <c r="B145" s="120" t="s">
        <v>202</v>
      </c>
      <c r="C145" s="116"/>
      <c r="D145" s="116"/>
      <c r="E145" s="116"/>
      <c r="F145" s="116"/>
      <c r="G145" s="117"/>
      <c r="H145" s="84">
        <v>3</v>
      </c>
      <c r="I145" s="119" t="s">
        <v>14</v>
      </c>
      <c r="J145" s="118">
        <v>6153</v>
      </c>
      <c r="K145" s="83">
        <f t="shared" si="7"/>
        <v>18459</v>
      </c>
    </row>
    <row r="146" spans="1:11" ht="315">
      <c r="A146" s="80">
        <f t="shared" si="6"/>
        <v>88</v>
      </c>
      <c r="B146" s="120" t="s">
        <v>113</v>
      </c>
      <c r="C146" s="120"/>
      <c r="D146" s="120"/>
      <c r="E146" s="120"/>
      <c r="F146" s="120"/>
      <c r="G146" s="121"/>
      <c r="H146" s="84">
        <v>1</v>
      </c>
      <c r="I146" s="119" t="s">
        <v>14</v>
      </c>
      <c r="J146" s="118">
        <v>42400</v>
      </c>
      <c r="K146" s="83">
        <f t="shared" si="7"/>
        <v>42400</v>
      </c>
    </row>
    <row r="147" spans="1:11" ht="303.75">
      <c r="A147" s="80">
        <f t="shared" si="6"/>
        <v>89</v>
      </c>
      <c r="B147" s="120" t="s">
        <v>114</v>
      </c>
      <c r="C147" s="120"/>
      <c r="D147" s="120"/>
      <c r="E147" s="120"/>
      <c r="F147" s="120"/>
      <c r="G147" s="121"/>
      <c r="H147" s="84">
        <v>1</v>
      </c>
      <c r="I147" s="119" t="s">
        <v>14</v>
      </c>
      <c r="J147" s="118">
        <v>13899</v>
      </c>
      <c r="K147" s="83">
        <f t="shared" si="7"/>
        <v>13899</v>
      </c>
    </row>
    <row r="148" spans="1:11" ht="56.25">
      <c r="A148" s="80">
        <f t="shared" si="6"/>
        <v>90</v>
      </c>
      <c r="B148" s="79" t="s">
        <v>203</v>
      </c>
      <c r="C148" s="77"/>
      <c r="D148" s="77"/>
      <c r="E148" s="77"/>
      <c r="F148" s="77"/>
      <c r="G148" s="81"/>
      <c r="H148" s="113">
        <v>2</v>
      </c>
      <c r="I148" s="115" t="s">
        <v>14</v>
      </c>
      <c r="J148" s="113">
        <v>430</v>
      </c>
      <c r="K148" s="83">
        <f t="shared" si="7"/>
        <v>860</v>
      </c>
    </row>
    <row r="149" spans="1:11" ht="67.5">
      <c r="A149" s="80">
        <f t="shared" si="6"/>
        <v>91</v>
      </c>
      <c r="B149" s="79" t="s">
        <v>115</v>
      </c>
      <c r="C149" s="79"/>
      <c r="D149" s="79"/>
      <c r="E149" s="79"/>
      <c r="F149" s="79"/>
      <c r="G149" s="85"/>
      <c r="H149" s="83">
        <v>2</v>
      </c>
      <c r="I149" s="78" t="s">
        <v>14</v>
      </c>
      <c r="J149" s="83">
        <v>484</v>
      </c>
      <c r="K149" s="83">
        <f t="shared" si="7"/>
        <v>968</v>
      </c>
    </row>
    <row r="150" spans="1:11" ht="45">
      <c r="A150" s="80">
        <f t="shared" si="6"/>
        <v>92</v>
      </c>
      <c r="B150" s="79" t="s">
        <v>116</v>
      </c>
      <c r="C150" s="79"/>
      <c r="D150" s="79"/>
      <c r="E150" s="79"/>
      <c r="F150" s="79"/>
      <c r="G150" s="85"/>
      <c r="H150" s="83">
        <v>4</v>
      </c>
      <c r="I150" s="78" t="s">
        <v>14</v>
      </c>
      <c r="J150" s="83">
        <v>58</v>
      </c>
      <c r="K150" s="83">
        <f t="shared" si="7"/>
        <v>232</v>
      </c>
    </row>
    <row r="151" spans="1:11" ht="67.5">
      <c r="A151" s="80">
        <f t="shared" si="6"/>
        <v>93</v>
      </c>
      <c r="B151" s="79" t="s">
        <v>117</v>
      </c>
      <c r="C151" s="79"/>
      <c r="D151" s="79"/>
      <c r="E151" s="79"/>
      <c r="F151" s="79"/>
      <c r="G151" s="85"/>
      <c r="H151" s="83">
        <v>2</v>
      </c>
      <c r="I151" s="78" t="s">
        <v>14</v>
      </c>
      <c r="J151" s="83">
        <v>341</v>
      </c>
      <c r="K151" s="83">
        <f t="shared" si="7"/>
        <v>682</v>
      </c>
    </row>
    <row r="152" spans="1:11">
      <c r="A152" s="80"/>
      <c r="B152" s="77"/>
      <c r="C152" s="77"/>
      <c r="D152" s="77"/>
      <c r="E152" s="77"/>
      <c r="F152" s="77"/>
      <c r="G152" s="77"/>
      <c r="H152" s="83"/>
      <c r="I152" s="129"/>
      <c r="J152" s="83"/>
      <c r="K152" s="122">
        <f>SUM(K3:K151)</f>
        <v>689994.16255999997</v>
      </c>
    </row>
    <row r="153" spans="1:11" ht="22.5">
      <c r="A153" s="80"/>
      <c r="B153" s="123"/>
      <c r="C153" s="124"/>
      <c r="D153" s="124"/>
      <c r="E153" s="124"/>
      <c r="F153" s="124"/>
      <c r="G153" s="124"/>
      <c r="H153" s="142"/>
      <c r="I153" s="129" t="s">
        <v>174</v>
      </c>
      <c r="J153" s="83"/>
      <c r="K153" s="125">
        <f>K152</f>
        <v>689994.16255999997</v>
      </c>
    </row>
    <row r="154" spans="1:11">
      <c r="A154" s="80"/>
      <c r="B154" s="143" t="s">
        <v>28</v>
      </c>
      <c r="C154" s="144"/>
      <c r="D154" s="144"/>
      <c r="E154" s="144"/>
      <c r="F154" s="144"/>
      <c r="G154" s="144"/>
      <c r="H154" s="145"/>
      <c r="I154" s="127"/>
      <c r="J154" s="126">
        <v>0.09</v>
      </c>
      <c r="K154" s="128">
        <f>K153*9%</f>
        <v>62099.474630399993</v>
      </c>
    </row>
    <row r="155" spans="1:11">
      <c r="A155" s="77"/>
      <c r="B155" s="143" t="s">
        <v>29</v>
      </c>
      <c r="C155" s="144"/>
      <c r="D155" s="144"/>
      <c r="E155" s="144"/>
      <c r="F155" s="144"/>
      <c r="G155" s="144"/>
      <c r="H155" s="145"/>
      <c r="I155" s="127"/>
      <c r="J155" s="126">
        <v>0.09</v>
      </c>
      <c r="K155" s="128">
        <f>K154</f>
        <v>62099.474630399993</v>
      </c>
    </row>
    <row r="156" spans="1:11">
      <c r="A156" s="77"/>
      <c r="B156" s="146" t="s">
        <v>199</v>
      </c>
      <c r="C156" s="147"/>
      <c r="D156" s="147"/>
      <c r="E156" s="147"/>
      <c r="F156" s="147"/>
      <c r="G156" s="147"/>
      <c r="H156" s="147"/>
      <c r="I156" s="127"/>
      <c r="J156" s="145"/>
      <c r="K156" s="128">
        <f>SUM(K153:K155)</f>
        <v>814193.11182079988</v>
      </c>
    </row>
    <row r="157" spans="1:11">
      <c r="A157" s="77"/>
      <c r="B157" s="146" t="s">
        <v>200</v>
      </c>
      <c r="C157" s="147"/>
      <c r="D157" s="147"/>
      <c r="E157" s="147"/>
      <c r="F157" s="147"/>
      <c r="G157" s="147"/>
      <c r="H157" s="145"/>
      <c r="I157" s="127"/>
      <c r="J157" s="126">
        <v>0.01</v>
      </c>
      <c r="K157" s="128">
        <f>K156*1%</f>
        <v>8141.9311182079991</v>
      </c>
    </row>
    <row r="158" spans="1:11">
      <c r="A158" s="77"/>
      <c r="B158" s="143" t="s">
        <v>120</v>
      </c>
      <c r="C158" s="144"/>
      <c r="D158" s="144"/>
      <c r="E158" s="144"/>
      <c r="F158" s="144"/>
      <c r="G158" s="144"/>
      <c r="H158" s="147"/>
      <c r="I158" s="130"/>
      <c r="J158" s="145"/>
      <c r="K158" s="131">
        <f>SUM(K156:K157)</f>
        <v>822335.04293900786</v>
      </c>
    </row>
    <row r="159" spans="1:11">
      <c r="A159" s="77"/>
      <c r="B159" s="146" t="s">
        <v>201</v>
      </c>
      <c r="C159" s="147"/>
      <c r="D159" s="147"/>
      <c r="E159" s="147"/>
      <c r="F159" s="147"/>
      <c r="G159" s="147"/>
      <c r="H159" s="147"/>
      <c r="I159" s="127"/>
      <c r="J159" s="145"/>
      <c r="K159" s="128">
        <f>K158*3%</f>
        <v>24670.051288170234</v>
      </c>
    </row>
    <row r="160" spans="1:11" ht="15" customHeight="1">
      <c r="A160" s="132"/>
      <c r="B160" s="148" t="s">
        <v>121</v>
      </c>
      <c r="C160" s="149"/>
      <c r="D160" s="149"/>
      <c r="E160" s="149"/>
      <c r="F160" s="149"/>
      <c r="G160" s="149"/>
      <c r="H160" s="150"/>
      <c r="I160" s="133"/>
      <c r="J160" s="151"/>
      <c r="K160" s="134">
        <f>SUM(K158:K159)</f>
        <v>847005.09422717814</v>
      </c>
    </row>
    <row r="161" spans="1:11">
      <c r="A161" s="135"/>
      <c r="B161" s="152" t="s">
        <v>118</v>
      </c>
      <c r="C161" s="153"/>
      <c r="D161" s="153"/>
      <c r="E161" s="153"/>
      <c r="F161" s="153"/>
      <c r="G161" s="153"/>
      <c r="H161" s="153"/>
      <c r="I161" s="136"/>
      <c r="J161" s="154"/>
      <c r="K161" s="137">
        <v>846992</v>
      </c>
    </row>
    <row r="162" spans="1:11">
      <c r="A162" s="155" t="s">
        <v>178</v>
      </c>
      <c r="B162" s="156"/>
      <c r="C162" s="156"/>
      <c r="D162" s="156"/>
      <c r="E162" s="156"/>
      <c r="F162" s="156"/>
      <c r="G162" s="156"/>
      <c r="H162" s="156"/>
      <c r="I162" s="156"/>
      <c r="J162" s="156"/>
      <c r="K162" s="157"/>
    </row>
  </sheetData>
  <mergeCells count="2">
    <mergeCell ref="A1:K1"/>
    <mergeCell ref="B105:H105"/>
  </mergeCells>
  <pageMargins left="0.25" right="0" top="0.511811023622047" bottom="0.118110236220472" header="0.26" footer="0.196850393700787"/>
  <pageSetup paperSize="9" orientation="portrait" horizontalDpi="4294967293" r:id="rId1"/>
</worksheet>
</file>

<file path=xl/worksheets/sheet2.xml><?xml version="1.0" encoding="utf-8"?>
<worksheet xmlns="http://schemas.openxmlformats.org/spreadsheetml/2006/main" xmlns:r="http://schemas.openxmlformats.org/officeDocument/2006/relationships">
  <dimension ref="A1:H107"/>
  <sheetViews>
    <sheetView tabSelected="1" view="pageBreakPreview" zoomScaleSheetLayoutView="100" workbookViewId="0">
      <selection sqref="A1:F1"/>
    </sheetView>
  </sheetViews>
  <sheetFormatPr defaultRowHeight="15"/>
  <cols>
    <col min="1" max="1" width="6.28515625" customWidth="1"/>
    <col min="2" max="2" width="46.85546875" customWidth="1"/>
    <col min="3" max="3" width="10.140625" customWidth="1"/>
    <col min="4" max="4" width="11.7109375" customWidth="1"/>
    <col min="6" max="6" width="15.140625" customWidth="1"/>
  </cols>
  <sheetData>
    <row r="1" spans="1:8" ht="49.5" customHeight="1">
      <c r="A1" s="180" t="s">
        <v>358</v>
      </c>
      <c r="B1" s="181"/>
      <c r="C1" s="181"/>
      <c r="D1" s="181"/>
      <c r="E1" s="181"/>
      <c r="F1" s="182"/>
    </row>
    <row r="2" spans="1:8" ht="51" customHeight="1">
      <c r="A2" s="179" t="s">
        <v>204</v>
      </c>
      <c r="B2" s="179"/>
      <c r="C2" s="179"/>
      <c r="D2" s="179"/>
      <c r="E2" s="179"/>
      <c r="F2" s="179"/>
    </row>
    <row r="3" spans="1:8">
      <c r="A3" s="167" t="s">
        <v>0</v>
      </c>
      <c r="B3" s="8" t="s">
        <v>1</v>
      </c>
      <c r="C3" s="8" t="s">
        <v>2</v>
      </c>
      <c r="D3" s="8" t="s">
        <v>3</v>
      </c>
      <c r="E3" s="8" t="s">
        <v>4</v>
      </c>
      <c r="F3" s="168" t="s">
        <v>5</v>
      </c>
    </row>
    <row r="4" spans="1:8" ht="158.25" customHeight="1">
      <c r="A4" s="31">
        <v>1</v>
      </c>
      <c r="B4" s="1" t="s">
        <v>277</v>
      </c>
      <c r="C4" s="23">
        <v>8.6959999999999997</v>
      </c>
      <c r="D4" s="14">
        <v>119.27</v>
      </c>
      <c r="E4" s="10" t="s">
        <v>9</v>
      </c>
      <c r="F4" s="14">
        <f>C4*D4</f>
        <v>1037.17192</v>
      </c>
    </row>
    <row r="5" spans="1:8" ht="84">
      <c r="A5" s="31">
        <v>2</v>
      </c>
      <c r="B5" s="2" t="s">
        <v>278</v>
      </c>
      <c r="C5" s="23">
        <v>2.899</v>
      </c>
      <c r="D5" s="14">
        <v>77.540000000000006</v>
      </c>
      <c r="E5" s="10" t="s">
        <v>123</v>
      </c>
      <c r="F5" s="14">
        <f t="shared" ref="F5:F68" si="0">C5*D5</f>
        <v>224.78846000000001</v>
      </c>
    </row>
    <row r="6" spans="1:8" ht="72">
      <c r="A6" s="31">
        <v>3</v>
      </c>
      <c r="B6" s="2" t="s">
        <v>205</v>
      </c>
      <c r="C6" s="23">
        <v>7.5419999999999998</v>
      </c>
      <c r="D6" s="14">
        <v>572.54999999999995</v>
      </c>
      <c r="E6" s="10" t="s">
        <v>123</v>
      </c>
      <c r="F6" s="14">
        <f t="shared" si="0"/>
        <v>4318.1720999999998</v>
      </c>
    </row>
    <row r="7" spans="1:8" ht="69">
      <c r="A7" s="31">
        <v>4</v>
      </c>
      <c r="B7" s="1" t="s">
        <v>206</v>
      </c>
      <c r="C7" s="23">
        <v>37.1</v>
      </c>
      <c r="D7" s="14">
        <v>266</v>
      </c>
      <c r="E7" s="5" t="s">
        <v>131</v>
      </c>
      <c r="F7" s="14">
        <f t="shared" si="0"/>
        <v>9868.6</v>
      </c>
    </row>
    <row r="8" spans="1:8" ht="72">
      <c r="A8" s="31">
        <v>5</v>
      </c>
      <c r="B8" s="2" t="s">
        <v>207</v>
      </c>
      <c r="C8" s="23">
        <v>8.2449999999999992</v>
      </c>
      <c r="D8" s="14">
        <v>4846.4799999999996</v>
      </c>
      <c r="E8" s="5" t="s">
        <v>123</v>
      </c>
      <c r="F8" s="14">
        <f t="shared" si="0"/>
        <v>39959.227599999991</v>
      </c>
    </row>
    <row r="9" spans="1:8" ht="99">
      <c r="A9" s="31">
        <v>6</v>
      </c>
      <c r="B9" s="1" t="s">
        <v>356</v>
      </c>
      <c r="C9" s="23">
        <v>3.71</v>
      </c>
      <c r="D9" s="17">
        <v>4105.5200000000004</v>
      </c>
      <c r="E9" s="10" t="s">
        <v>6</v>
      </c>
      <c r="F9" s="14">
        <f t="shared" si="0"/>
        <v>15231.479200000002</v>
      </c>
      <c r="H9" s="171" t="s">
        <v>355</v>
      </c>
    </row>
    <row r="10" spans="1:8" ht="234">
      <c r="A10" s="31">
        <v>7</v>
      </c>
      <c r="B10" s="1" t="s">
        <v>208</v>
      </c>
      <c r="C10" s="23">
        <v>5.9630000000000001</v>
      </c>
      <c r="D10" s="14">
        <v>173</v>
      </c>
      <c r="E10" s="5" t="s">
        <v>131</v>
      </c>
      <c r="F10" s="14">
        <f t="shared" si="0"/>
        <v>1031.5989999999999</v>
      </c>
    </row>
    <row r="11" spans="1:8" ht="54">
      <c r="A11" s="31">
        <v>8</v>
      </c>
      <c r="B11" s="1" t="s">
        <v>209</v>
      </c>
      <c r="C11" s="23">
        <v>27</v>
      </c>
      <c r="D11" s="14">
        <v>584.53</v>
      </c>
      <c r="E11" s="5" t="s">
        <v>7</v>
      </c>
      <c r="F11" s="14">
        <f t="shared" si="0"/>
        <v>15782.31</v>
      </c>
    </row>
    <row r="12" spans="1:8" ht="72">
      <c r="A12" s="31">
        <v>9</v>
      </c>
      <c r="B12" s="1" t="s">
        <v>210</v>
      </c>
      <c r="C12" s="23">
        <v>23.21</v>
      </c>
      <c r="D12" s="14">
        <v>24</v>
      </c>
      <c r="E12" s="5" t="s">
        <v>7</v>
      </c>
      <c r="F12" s="14">
        <f t="shared" si="0"/>
        <v>557.04</v>
      </c>
    </row>
    <row r="13" spans="1:8" ht="120">
      <c r="A13" s="31">
        <v>10</v>
      </c>
      <c r="B13" s="2" t="s">
        <v>211</v>
      </c>
      <c r="C13" s="23">
        <v>16.25</v>
      </c>
      <c r="D13" s="14">
        <v>205</v>
      </c>
      <c r="E13" s="5" t="s">
        <v>131</v>
      </c>
      <c r="F13" s="14">
        <f t="shared" si="0"/>
        <v>3331.25</v>
      </c>
    </row>
    <row r="14" spans="1:8" ht="120">
      <c r="A14" s="31">
        <v>11</v>
      </c>
      <c r="B14" s="2" t="s">
        <v>212</v>
      </c>
      <c r="C14" s="23">
        <v>42.78</v>
      </c>
      <c r="D14" s="14">
        <v>363</v>
      </c>
      <c r="E14" s="5" t="s">
        <v>131</v>
      </c>
      <c r="F14" s="14">
        <f t="shared" si="0"/>
        <v>15529.140000000001</v>
      </c>
    </row>
    <row r="15" spans="1:8" ht="144">
      <c r="A15" s="31">
        <v>12</v>
      </c>
      <c r="B15" s="2" t="s">
        <v>213</v>
      </c>
      <c r="C15" s="23">
        <v>23.204999999999998</v>
      </c>
      <c r="D15" s="14">
        <v>269</v>
      </c>
      <c r="E15" s="10" t="s">
        <v>60</v>
      </c>
      <c r="F15" s="14">
        <f t="shared" si="0"/>
        <v>6242.1449999999995</v>
      </c>
    </row>
    <row r="16" spans="1:8" ht="144">
      <c r="A16" s="31">
        <v>13</v>
      </c>
      <c r="B16" s="2" t="s">
        <v>214</v>
      </c>
      <c r="C16" s="23">
        <v>0.78600000000000003</v>
      </c>
      <c r="D16" s="17">
        <v>54439.07</v>
      </c>
      <c r="E16" s="5" t="s">
        <v>132</v>
      </c>
      <c r="F16" s="14">
        <f t="shared" si="0"/>
        <v>42789.109020000004</v>
      </c>
    </row>
    <row r="17" spans="1:6" ht="120">
      <c r="A17" s="31">
        <v>14</v>
      </c>
      <c r="B17" s="2" t="s">
        <v>215</v>
      </c>
      <c r="C17" s="23">
        <v>4.2</v>
      </c>
      <c r="D17" s="14">
        <v>4330</v>
      </c>
      <c r="E17" s="5" t="s">
        <v>131</v>
      </c>
      <c r="F17" s="14">
        <f t="shared" si="0"/>
        <v>18186</v>
      </c>
    </row>
    <row r="18" spans="1:6" ht="49.5">
      <c r="A18" s="31">
        <v>15</v>
      </c>
      <c r="B18" s="18" t="s">
        <v>216</v>
      </c>
      <c r="C18" s="23">
        <v>4.6280000000000001</v>
      </c>
      <c r="D18" s="14">
        <v>4198.0600000000004</v>
      </c>
      <c r="E18" s="10" t="s">
        <v>9</v>
      </c>
      <c r="F18" s="14">
        <f t="shared" si="0"/>
        <v>19428.621680000004</v>
      </c>
    </row>
    <row r="19" spans="1:6" ht="49.5">
      <c r="A19" s="32">
        <v>16</v>
      </c>
      <c r="B19" s="19" t="s">
        <v>217</v>
      </c>
      <c r="C19" s="138">
        <v>17.888000000000002</v>
      </c>
      <c r="D19" s="24">
        <v>4421.0600000000004</v>
      </c>
      <c r="E19" s="25" t="s">
        <v>9</v>
      </c>
      <c r="F19" s="14">
        <f t="shared" si="0"/>
        <v>79083.92128000001</v>
      </c>
    </row>
    <row r="20" spans="1:6" ht="36">
      <c r="A20" s="33">
        <v>17</v>
      </c>
      <c r="B20" s="165" t="s">
        <v>218</v>
      </c>
      <c r="C20" s="139">
        <v>23.21</v>
      </c>
      <c r="D20" s="26">
        <v>21</v>
      </c>
      <c r="E20" s="7" t="s">
        <v>131</v>
      </c>
      <c r="F20" s="14">
        <f t="shared" si="0"/>
        <v>487.41</v>
      </c>
    </row>
    <row r="21" spans="1:6" ht="96">
      <c r="A21" s="34">
        <v>18</v>
      </c>
      <c r="B21" s="20" t="s">
        <v>219</v>
      </c>
      <c r="C21" s="169">
        <v>184.28</v>
      </c>
      <c r="D21" s="21">
        <v>132.55000000000001</v>
      </c>
      <c r="E21" s="8" t="s">
        <v>131</v>
      </c>
      <c r="F21" s="14">
        <f t="shared" si="0"/>
        <v>24426.314000000002</v>
      </c>
    </row>
    <row r="22" spans="1:6" ht="108">
      <c r="A22" s="31">
        <v>19</v>
      </c>
      <c r="B22" s="2" t="s">
        <v>220</v>
      </c>
      <c r="C22" s="23">
        <v>23.21</v>
      </c>
      <c r="D22" s="14">
        <v>119.55</v>
      </c>
      <c r="E22" s="5" t="s">
        <v>131</v>
      </c>
      <c r="F22" s="14">
        <f t="shared" si="0"/>
        <v>2774.7555000000002</v>
      </c>
    </row>
    <row r="23" spans="1:6" s="39" customFormat="1" ht="36">
      <c r="A23" s="13">
        <v>20</v>
      </c>
      <c r="B23" s="2" t="s">
        <v>221</v>
      </c>
      <c r="C23" s="23">
        <v>14.48</v>
      </c>
      <c r="D23" s="14">
        <v>32.76</v>
      </c>
      <c r="E23" s="5" t="s">
        <v>60</v>
      </c>
      <c r="F23" s="14">
        <f t="shared" si="0"/>
        <v>474.3648</v>
      </c>
    </row>
    <row r="24" spans="1:6" ht="108">
      <c r="A24" s="31">
        <v>21</v>
      </c>
      <c r="B24" s="2" t="s">
        <v>222</v>
      </c>
      <c r="C24" s="23">
        <v>19.8</v>
      </c>
      <c r="D24" s="14">
        <v>497</v>
      </c>
      <c r="E24" s="5" t="s">
        <v>133</v>
      </c>
      <c r="F24" s="14">
        <f t="shared" si="0"/>
        <v>9840.6</v>
      </c>
    </row>
    <row r="25" spans="1:6" ht="108">
      <c r="A25" s="31">
        <v>22</v>
      </c>
      <c r="B25" s="2" t="s">
        <v>223</v>
      </c>
      <c r="C25" s="23">
        <v>6.3</v>
      </c>
      <c r="D25" s="14">
        <v>2581</v>
      </c>
      <c r="E25" s="5" t="s">
        <v>131</v>
      </c>
      <c r="F25" s="14">
        <f t="shared" si="0"/>
        <v>16260.3</v>
      </c>
    </row>
    <row r="26" spans="1:6" ht="72">
      <c r="A26" s="31">
        <v>23</v>
      </c>
      <c r="B26" s="2" t="s">
        <v>224</v>
      </c>
      <c r="C26" s="23">
        <v>5</v>
      </c>
      <c r="D26" s="14">
        <v>84</v>
      </c>
      <c r="E26" s="5" t="s">
        <v>14</v>
      </c>
      <c r="F26" s="14">
        <f t="shared" si="0"/>
        <v>420</v>
      </c>
    </row>
    <row r="27" spans="1:6" ht="48">
      <c r="A27" s="31">
        <v>24</v>
      </c>
      <c r="B27" s="2" t="s">
        <v>225</v>
      </c>
      <c r="C27" s="23">
        <v>15</v>
      </c>
      <c r="D27" s="14">
        <v>66</v>
      </c>
      <c r="E27" s="5" t="s">
        <v>14</v>
      </c>
      <c r="F27" s="14">
        <f t="shared" si="0"/>
        <v>990</v>
      </c>
    </row>
    <row r="28" spans="1:6" ht="60">
      <c r="A28" s="31">
        <v>25</v>
      </c>
      <c r="B28" s="2" t="s">
        <v>226</v>
      </c>
      <c r="C28" s="23">
        <v>10</v>
      </c>
      <c r="D28" s="14">
        <v>87</v>
      </c>
      <c r="E28" s="5" t="s">
        <v>14</v>
      </c>
      <c r="F28" s="14">
        <f t="shared" si="0"/>
        <v>870</v>
      </c>
    </row>
    <row r="29" spans="1:6" ht="60">
      <c r="A29" s="31">
        <v>26</v>
      </c>
      <c r="B29" s="2" t="s">
        <v>227</v>
      </c>
      <c r="C29" s="23">
        <v>5</v>
      </c>
      <c r="D29" s="14">
        <v>159</v>
      </c>
      <c r="E29" s="5" t="s">
        <v>14</v>
      </c>
      <c r="F29" s="14">
        <f t="shared" si="0"/>
        <v>795</v>
      </c>
    </row>
    <row r="30" spans="1:6" ht="144">
      <c r="A30" s="31">
        <v>27</v>
      </c>
      <c r="B30" s="1" t="s">
        <v>279</v>
      </c>
      <c r="C30" s="23">
        <v>4</v>
      </c>
      <c r="D30" s="14">
        <v>453</v>
      </c>
      <c r="E30" s="5" t="s">
        <v>61</v>
      </c>
      <c r="F30" s="14">
        <f t="shared" si="0"/>
        <v>1812</v>
      </c>
    </row>
    <row r="31" spans="1:6" ht="48">
      <c r="A31" s="31">
        <v>28</v>
      </c>
      <c r="B31" s="2" t="s">
        <v>228</v>
      </c>
      <c r="C31" s="23">
        <v>207.5</v>
      </c>
      <c r="D31" s="14">
        <v>122</v>
      </c>
      <c r="E31" s="5" t="s">
        <v>131</v>
      </c>
      <c r="F31" s="14">
        <f t="shared" si="0"/>
        <v>25315</v>
      </c>
    </row>
    <row r="32" spans="1:6" ht="132">
      <c r="A32" s="31">
        <v>29</v>
      </c>
      <c r="B32" s="1" t="s">
        <v>229</v>
      </c>
      <c r="C32" s="23">
        <v>52.68</v>
      </c>
      <c r="D32" s="14">
        <v>44.2</v>
      </c>
      <c r="E32" s="5" t="s">
        <v>62</v>
      </c>
      <c r="F32" s="14">
        <f t="shared" si="0"/>
        <v>2328.4560000000001</v>
      </c>
    </row>
    <row r="33" spans="1:6" ht="57">
      <c r="A33" s="31">
        <v>30</v>
      </c>
      <c r="B33" s="1" t="s">
        <v>230</v>
      </c>
      <c r="C33" s="23">
        <v>52.68</v>
      </c>
      <c r="D33" s="14">
        <v>49</v>
      </c>
      <c r="E33" s="27" t="s">
        <v>62</v>
      </c>
      <c r="F33" s="14">
        <f t="shared" si="0"/>
        <v>2581.3200000000002</v>
      </c>
    </row>
    <row r="34" spans="1:6" ht="147.75" customHeight="1">
      <c r="A34" s="31">
        <v>31</v>
      </c>
      <c r="B34" s="1" t="s">
        <v>231</v>
      </c>
      <c r="C34" s="23">
        <v>72.39</v>
      </c>
      <c r="D34" s="14">
        <v>45.1</v>
      </c>
      <c r="E34" s="27" t="s">
        <v>62</v>
      </c>
      <c r="F34" s="14">
        <f t="shared" si="0"/>
        <v>3264.7890000000002</v>
      </c>
    </row>
    <row r="35" spans="1:6" ht="138" customHeight="1">
      <c r="A35" s="31">
        <v>32</v>
      </c>
      <c r="B35" s="1" t="s">
        <v>232</v>
      </c>
      <c r="C35" s="23">
        <v>72.39</v>
      </c>
      <c r="D35" s="14">
        <v>67</v>
      </c>
      <c r="E35" s="27" t="s">
        <v>62</v>
      </c>
      <c r="F35" s="14">
        <f t="shared" si="0"/>
        <v>4850.13</v>
      </c>
    </row>
    <row r="36" spans="1:6" ht="48">
      <c r="A36" s="31">
        <v>33</v>
      </c>
      <c r="B36" s="2" t="s">
        <v>233</v>
      </c>
      <c r="C36" s="23">
        <v>6.35</v>
      </c>
      <c r="D36" s="14">
        <v>38</v>
      </c>
      <c r="E36" s="5" t="s">
        <v>131</v>
      </c>
      <c r="F36" s="14">
        <f t="shared" si="0"/>
        <v>241.29999999999998</v>
      </c>
    </row>
    <row r="37" spans="1:6" ht="132">
      <c r="A37" s="31">
        <v>34</v>
      </c>
      <c r="B37" s="2" t="s">
        <v>234</v>
      </c>
      <c r="C37" s="23">
        <v>6.35</v>
      </c>
      <c r="D37" s="14">
        <v>81</v>
      </c>
      <c r="E37" s="5" t="s">
        <v>131</v>
      </c>
      <c r="F37" s="14">
        <f t="shared" si="0"/>
        <v>514.35</v>
      </c>
    </row>
    <row r="38" spans="1:6" ht="96">
      <c r="A38" s="31">
        <v>35</v>
      </c>
      <c r="B38" s="2" t="s">
        <v>235</v>
      </c>
      <c r="C38" s="23">
        <v>0.51600000000000001</v>
      </c>
      <c r="D38" s="14">
        <v>9888</v>
      </c>
      <c r="E38" s="5" t="s">
        <v>134</v>
      </c>
      <c r="F38" s="14">
        <f t="shared" si="0"/>
        <v>5102.2080000000005</v>
      </c>
    </row>
    <row r="39" spans="1:6" ht="48">
      <c r="A39" s="31">
        <v>36</v>
      </c>
      <c r="B39" s="2" t="s">
        <v>236</v>
      </c>
      <c r="C39" s="23">
        <v>5.16</v>
      </c>
      <c r="D39" s="14">
        <v>29</v>
      </c>
      <c r="E39" s="5" t="s">
        <v>131</v>
      </c>
      <c r="F39" s="14">
        <f t="shared" si="0"/>
        <v>149.64000000000001</v>
      </c>
    </row>
    <row r="40" spans="1:6" ht="84">
      <c r="A40" s="31">
        <v>37</v>
      </c>
      <c r="B40" s="2" t="s">
        <v>237</v>
      </c>
      <c r="C40" s="23">
        <v>5.16</v>
      </c>
      <c r="D40" s="14">
        <v>79</v>
      </c>
      <c r="E40" s="5" t="s">
        <v>131</v>
      </c>
      <c r="F40" s="14">
        <f t="shared" si="0"/>
        <v>407.64</v>
      </c>
    </row>
    <row r="41" spans="1:6" ht="276">
      <c r="A41" s="31">
        <v>38</v>
      </c>
      <c r="B41" s="2" t="s">
        <v>239</v>
      </c>
      <c r="C41" s="23">
        <v>23.21</v>
      </c>
      <c r="D41" s="14">
        <v>1676</v>
      </c>
      <c r="E41" s="5" t="s">
        <v>131</v>
      </c>
      <c r="F41" s="14">
        <f t="shared" si="0"/>
        <v>38899.96</v>
      </c>
    </row>
    <row r="42" spans="1:6" ht="144">
      <c r="A42" s="31">
        <v>39</v>
      </c>
      <c r="B42" s="2" t="s">
        <v>240</v>
      </c>
      <c r="C42" s="23">
        <v>82.43</v>
      </c>
      <c r="D42" s="14">
        <v>1047</v>
      </c>
      <c r="E42" s="5" t="s">
        <v>131</v>
      </c>
      <c r="F42" s="14">
        <f t="shared" si="0"/>
        <v>86304.21</v>
      </c>
    </row>
    <row r="43" spans="1:6" ht="168">
      <c r="A43" s="31">
        <v>40</v>
      </c>
      <c r="B43" s="2" t="s">
        <v>238</v>
      </c>
      <c r="C43" s="23">
        <v>8.4</v>
      </c>
      <c r="D43" s="14">
        <v>183</v>
      </c>
      <c r="E43" s="5" t="s">
        <v>135</v>
      </c>
      <c r="F43" s="14">
        <f t="shared" si="0"/>
        <v>1537.2</v>
      </c>
    </row>
    <row r="44" spans="1:6">
      <c r="A44" s="31">
        <v>41</v>
      </c>
      <c r="B44" s="22" t="s">
        <v>11</v>
      </c>
      <c r="C44" s="23">
        <v>7.2</v>
      </c>
      <c r="D44" s="14">
        <v>658</v>
      </c>
      <c r="E44" s="5" t="s">
        <v>135</v>
      </c>
      <c r="F44" s="14">
        <f t="shared" si="0"/>
        <v>4737.6000000000004</v>
      </c>
    </row>
    <row r="45" spans="1:6">
      <c r="A45" s="31">
        <v>42</v>
      </c>
      <c r="B45" s="22" t="s">
        <v>12</v>
      </c>
      <c r="C45" s="23">
        <v>6.48</v>
      </c>
      <c r="D45" s="14">
        <v>263</v>
      </c>
      <c r="E45" s="5" t="s">
        <v>135</v>
      </c>
      <c r="F45" s="14">
        <f t="shared" si="0"/>
        <v>1704.24</v>
      </c>
    </row>
    <row r="46" spans="1:6" ht="48">
      <c r="A46" s="31">
        <v>43</v>
      </c>
      <c r="B46" s="2" t="s">
        <v>242</v>
      </c>
      <c r="C46" s="23">
        <v>1.08</v>
      </c>
      <c r="D46" s="14">
        <v>585</v>
      </c>
      <c r="E46" s="5" t="s">
        <v>7</v>
      </c>
      <c r="F46" s="14">
        <f t="shared" si="0"/>
        <v>631.80000000000007</v>
      </c>
    </row>
    <row r="47" spans="1:6" ht="48">
      <c r="A47" s="31">
        <v>44</v>
      </c>
      <c r="B47" s="2" t="s">
        <v>243</v>
      </c>
      <c r="C47" s="23">
        <v>450</v>
      </c>
      <c r="D47" s="14">
        <v>12</v>
      </c>
      <c r="E47" s="5" t="s">
        <v>14</v>
      </c>
      <c r="F47" s="14">
        <f t="shared" si="0"/>
        <v>5400</v>
      </c>
    </row>
    <row r="48" spans="1:6" ht="84">
      <c r="A48" s="31">
        <f>A47+1</f>
        <v>45</v>
      </c>
      <c r="B48" s="2" t="s">
        <v>64</v>
      </c>
      <c r="C48" s="140">
        <v>10</v>
      </c>
      <c r="D48" s="15">
        <v>162</v>
      </c>
      <c r="E48" s="16" t="s">
        <v>14</v>
      </c>
      <c r="F48" s="14">
        <f t="shared" si="0"/>
        <v>1620</v>
      </c>
    </row>
    <row r="49" spans="1:6" ht="36">
      <c r="A49" s="31">
        <v>46</v>
      </c>
      <c r="B49" s="2" t="s">
        <v>244</v>
      </c>
      <c r="C49" s="140">
        <v>3</v>
      </c>
      <c r="D49" s="15">
        <v>187</v>
      </c>
      <c r="E49" s="16" t="s">
        <v>14</v>
      </c>
      <c r="F49" s="14">
        <f t="shared" si="0"/>
        <v>561</v>
      </c>
    </row>
    <row r="50" spans="1:6" ht="36">
      <c r="A50" s="31">
        <v>47</v>
      </c>
      <c r="B50" s="2" t="s">
        <v>245</v>
      </c>
      <c r="C50" s="140">
        <v>3</v>
      </c>
      <c r="D50" s="15">
        <v>127</v>
      </c>
      <c r="E50" s="16" t="s">
        <v>14</v>
      </c>
      <c r="F50" s="14">
        <f t="shared" si="0"/>
        <v>381</v>
      </c>
    </row>
    <row r="51" spans="1:6">
      <c r="A51" s="31"/>
      <c r="B51" s="1" t="s">
        <v>13</v>
      </c>
      <c r="C51" s="140"/>
      <c r="D51" s="15"/>
      <c r="E51" s="16"/>
      <c r="F51" s="14">
        <f t="shared" si="0"/>
        <v>0</v>
      </c>
    </row>
    <row r="52" spans="1:6" ht="60">
      <c r="A52" s="31">
        <v>48</v>
      </c>
      <c r="B52" s="2" t="s">
        <v>246</v>
      </c>
      <c r="C52" s="23">
        <v>4</v>
      </c>
      <c r="D52" s="15">
        <v>3104</v>
      </c>
      <c r="E52" s="16" t="s">
        <v>14</v>
      </c>
      <c r="F52" s="14">
        <f t="shared" si="0"/>
        <v>12416</v>
      </c>
    </row>
    <row r="53" spans="1:6" ht="72">
      <c r="A53" s="31">
        <f>A52+1</f>
        <v>49</v>
      </c>
      <c r="B53" s="2" t="s">
        <v>247</v>
      </c>
      <c r="C53" s="23">
        <v>4</v>
      </c>
      <c r="D53" s="15">
        <v>380</v>
      </c>
      <c r="E53" s="16" t="s">
        <v>14</v>
      </c>
      <c r="F53" s="14">
        <f t="shared" si="0"/>
        <v>1520</v>
      </c>
    </row>
    <row r="54" spans="1:6" ht="72">
      <c r="A54" s="31">
        <f t="shared" ref="A54:A97" si="1">A53+1</f>
        <v>50</v>
      </c>
      <c r="B54" s="2" t="s">
        <v>248</v>
      </c>
      <c r="C54" s="23">
        <v>3</v>
      </c>
      <c r="D54" s="15">
        <v>945</v>
      </c>
      <c r="E54" s="16" t="s">
        <v>14</v>
      </c>
      <c r="F54" s="14">
        <f t="shared" si="0"/>
        <v>2835</v>
      </c>
    </row>
    <row r="55" spans="1:6" ht="75">
      <c r="A55" s="31">
        <f t="shared" si="1"/>
        <v>51</v>
      </c>
      <c r="B55" s="1" t="s">
        <v>65</v>
      </c>
      <c r="C55" s="23">
        <v>2</v>
      </c>
      <c r="D55" s="15">
        <v>881</v>
      </c>
      <c r="E55" s="16" t="s">
        <v>66</v>
      </c>
      <c r="F55" s="14">
        <f t="shared" si="0"/>
        <v>1762</v>
      </c>
    </row>
    <row r="56" spans="1:6" ht="60">
      <c r="A56" s="31">
        <f t="shared" si="1"/>
        <v>52</v>
      </c>
      <c r="B56" s="2" t="s">
        <v>249</v>
      </c>
      <c r="C56" s="23">
        <v>4</v>
      </c>
      <c r="D56" s="14">
        <v>1015</v>
      </c>
      <c r="E56" s="16" t="s">
        <v>136</v>
      </c>
      <c r="F56" s="14">
        <f t="shared" si="0"/>
        <v>4060</v>
      </c>
    </row>
    <row r="57" spans="1:6" ht="60">
      <c r="A57" s="31">
        <f t="shared" si="1"/>
        <v>53</v>
      </c>
      <c r="B57" s="2" t="s">
        <v>250</v>
      </c>
      <c r="C57" s="23">
        <v>4</v>
      </c>
      <c r="D57" s="14">
        <v>155</v>
      </c>
      <c r="E57" s="5" t="s">
        <v>14</v>
      </c>
      <c r="F57" s="14">
        <f t="shared" si="0"/>
        <v>620</v>
      </c>
    </row>
    <row r="58" spans="1:6" ht="48">
      <c r="A58" s="31">
        <f t="shared" si="1"/>
        <v>54</v>
      </c>
      <c r="B58" s="2" t="s">
        <v>251</v>
      </c>
      <c r="C58" s="23">
        <v>2</v>
      </c>
      <c r="D58" s="15">
        <v>414</v>
      </c>
      <c r="E58" s="16" t="s">
        <v>14</v>
      </c>
      <c r="F58" s="14">
        <f t="shared" si="0"/>
        <v>828</v>
      </c>
    </row>
    <row r="59" spans="1:6" ht="96">
      <c r="A59" s="31">
        <f t="shared" si="1"/>
        <v>55</v>
      </c>
      <c r="B59" s="2" t="s">
        <v>252</v>
      </c>
      <c r="C59" s="23">
        <v>2</v>
      </c>
      <c r="D59" s="14">
        <v>2208</v>
      </c>
      <c r="E59" s="5" t="s">
        <v>14</v>
      </c>
      <c r="F59" s="14">
        <f t="shared" si="0"/>
        <v>4416</v>
      </c>
    </row>
    <row r="60" spans="1:6" ht="36">
      <c r="A60" s="31">
        <f t="shared" si="1"/>
        <v>56</v>
      </c>
      <c r="B60" s="2" t="s">
        <v>253</v>
      </c>
      <c r="C60" s="23">
        <v>2</v>
      </c>
      <c r="D60" s="14">
        <v>1497</v>
      </c>
      <c r="E60" s="5" t="s">
        <v>14</v>
      </c>
      <c r="F60" s="14">
        <f t="shared" si="0"/>
        <v>2994</v>
      </c>
    </row>
    <row r="61" spans="1:6" ht="60">
      <c r="A61" s="31">
        <f t="shared" si="1"/>
        <v>57</v>
      </c>
      <c r="B61" s="2" t="s">
        <v>254</v>
      </c>
      <c r="C61" s="23">
        <v>5</v>
      </c>
      <c r="D61" s="14">
        <v>107</v>
      </c>
      <c r="E61" s="16" t="s">
        <v>14</v>
      </c>
      <c r="F61" s="14">
        <f t="shared" si="0"/>
        <v>535</v>
      </c>
    </row>
    <row r="62" spans="1:6" ht="60">
      <c r="A62" s="31">
        <f t="shared" si="1"/>
        <v>58</v>
      </c>
      <c r="B62" s="2" t="s">
        <v>255</v>
      </c>
      <c r="C62" s="23">
        <v>2</v>
      </c>
      <c r="D62" s="15">
        <v>91</v>
      </c>
      <c r="E62" s="16" t="s">
        <v>14</v>
      </c>
      <c r="F62" s="14">
        <f t="shared" si="0"/>
        <v>182</v>
      </c>
    </row>
    <row r="63" spans="1:6" ht="48">
      <c r="A63" s="31">
        <f t="shared" si="1"/>
        <v>59</v>
      </c>
      <c r="B63" s="2" t="s">
        <v>256</v>
      </c>
      <c r="C63" s="140">
        <v>5</v>
      </c>
      <c r="D63" s="14">
        <v>1251</v>
      </c>
      <c r="E63" s="16" t="s">
        <v>14</v>
      </c>
      <c r="F63" s="14">
        <f t="shared" si="0"/>
        <v>6255</v>
      </c>
    </row>
    <row r="64" spans="1:6" ht="48">
      <c r="A64" s="31">
        <f t="shared" si="1"/>
        <v>60</v>
      </c>
      <c r="B64" s="2" t="s">
        <v>257</v>
      </c>
      <c r="C64" s="140">
        <v>7</v>
      </c>
      <c r="D64" s="14">
        <v>539</v>
      </c>
      <c r="E64" s="16" t="s">
        <v>14</v>
      </c>
      <c r="F64" s="14">
        <f t="shared" si="0"/>
        <v>3773</v>
      </c>
    </row>
    <row r="65" spans="1:6" ht="48">
      <c r="A65" s="31">
        <f t="shared" si="1"/>
        <v>61</v>
      </c>
      <c r="B65" s="2" t="s">
        <v>258</v>
      </c>
      <c r="C65" s="23">
        <v>5</v>
      </c>
      <c r="D65" s="14">
        <v>493</v>
      </c>
      <c r="E65" s="16" t="s">
        <v>14</v>
      </c>
      <c r="F65" s="14">
        <f t="shared" si="0"/>
        <v>2465</v>
      </c>
    </row>
    <row r="66" spans="1:6" ht="48">
      <c r="A66" s="31">
        <f t="shared" si="1"/>
        <v>62</v>
      </c>
      <c r="B66" s="2" t="s">
        <v>259</v>
      </c>
      <c r="C66" s="23">
        <v>5</v>
      </c>
      <c r="D66" s="14">
        <v>815</v>
      </c>
      <c r="E66" s="5" t="s">
        <v>14</v>
      </c>
      <c r="F66" s="14">
        <f t="shared" si="0"/>
        <v>4075</v>
      </c>
    </row>
    <row r="67" spans="1:6" ht="72">
      <c r="A67" s="31">
        <f t="shared" si="1"/>
        <v>63</v>
      </c>
      <c r="B67" s="2" t="s">
        <v>260</v>
      </c>
      <c r="C67" s="23">
        <v>2</v>
      </c>
      <c r="D67" s="14">
        <v>555</v>
      </c>
      <c r="E67" s="5" t="s">
        <v>14</v>
      </c>
      <c r="F67" s="14">
        <f t="shared" si="0"/>
        <v>1110</v>
      </c>
    </row>
    <row r="68" spans="1:6" ht="204">
      <c r="A68" s="31">
        <f t="shared" si="1"/>
        <v>64</v>
      </c>
      <c r="B68" s="2" t="s">
        <v>261</v>
      </c>
      <c r="C68" s="140">
        <v>25</v>
      </c>
      <c r="D68" s="15">
        <v>177</v>
      </c>
      <c r="E68" s="16" t="s">
        <v>133</v>
      </c>
      <c r="F68" s="14">
        <f t="shared" si="0"/>
        <v>4425</v>
      </c>
    </row>
    <row r="69" spans="1:6" ht="24">
      <c r="A69" s="31">
        <f t="shared" si="1"/>
        <v>65</v>
      </c>
      <c r="B69" s="2" t="s">
        <v>262</v>
      </c>
      <c r="C69" s="140">
        <v>10</v>
      </c>
      <c r="D69" s="15">
        <v>101</v>
      </c>
      <c r="E69" s="16" t="s">
        <v>133</v>
      </c>
      <c r="F69" s="14">
        <f t="shared" ref="F69:F97" si="2">C69*D69</f>
        <v>1010</v>
      </c>
    </row>
    <row r="70" spans="1:6" ht="24">
      <c r="A70" s="31">
        <f t="shared" si="1"/>
        <v>66</v>
      </c>
      <c r="B70" s="2" t="s">
        <v>263</v>
      </c>
      <c r="C70" s="140">
        <v>10</v>
      </c>
      <c r="D70" s="15">
        <v>137</v>
      </c>
      <c r="E70" s="16" t="s">
        <v>133</v>
      </c>
      <c r="F70" s="14">
        <f t="shared" si="2"/>
        <v>1370</v>
      </c>
    </row>
    <row r="71" spans="1:6" ht="51">
      <c r="A71" s="31">
        <f t="shared" si="1"/>
        <v>67</v>
      </c>
      <c r="B71" s="10" t="s">
        <v>264</v>
      </c>
      <c r="C71" s="141">
        <v>2</v>
      </c>
      <c r="D71" s="14">
        <v>778</v>
      </c>
      <c r="E71" s="5" t="s">
        <v>14</v>
      </c>
      <c r="F71" s="14">
        <f t="shared" si="2"/>
        <v>1556</v>
      </c>
    </row>
    <row r="72" spans="1:6" ht="48">
      <c r="A72" s="31">
        <f t="shared" si="1"/>
        <v>68</v>
      </c>
      <c r="B72" s="2" t="s">
        <v>265</v>
      </c>
      <c r="C72" s="23">
        <v>2</v>
      </c>
      <c r="D72" s="15">
        <v>5128</v>
      </c>
      <c r="E72" s="16" t="s">
        <v>14</v>
      </c>
      <c r="F72" s="14">
        <f t="shared" si="2"/>
        <v>10256</v>
      </c>
    </row>
    <row r="73" spans="1:6" ht="48">
      <c r="A73" s="31">
        <f t="shared" si="1"/>
        <v>69</v>
      </c>
      <c r="B73" s="2" t="s">
        <v>266</v>
      </c>
      <c r="C73" s="23">
        <v>2</v>
      </c>
      <c r="D73" s="15">
        <v>96</v>
      </c>
      <c r="E73" s="16" t="s">
        <v>14</v>
      </c>
      <c r="F73" s="14">
        <f t="shared" si="2"/>
        <v>192</v>
      </c>
    </row>
    <row r="74" spans="1:6" ht="36">
      <c r="A74" s="31">
        <f t="shared" si="1"/>
        <v>70</v>
      </c>
      <c r="B74" s="2" t="s">
        <v>267</v>
      </c>
      <c r="C74" s="23">
        <v>4</v>
      </c>
      <c r="D74" s="14">
        <v>19</v>
      </c>
      <c r="E74" s="5" t="s">
        <v>14</v>
      </c>
      <c r="F74" s="14">
        <f t="shared" si="2"/>
        <v>76</v>
      </c>
    </row>
    <row r="75" spans="1:6" ht="48">
      <c r="A75" s="31">
        <f t="shared" si="1"/>
        <v>71</v>
      </c>
      <c r="B75" s="2" t="s">
        <v>268</v>
      </c>
      <c r="C75" s="23">
        <v>30</v>
      </c>
      <c r="D75" s="15">
        <v>292</v>
      </c>
      <c r="E75" s="16" t="s">
        <v>133</v>
      </c>
      <c r="F75" s="14">
        <f t="shared" si="2"/>
        <v>8760</v>
      </c>
    </row>
    <row r="76" spans="1:6" ht="25.5">
      <c r="A76" s="31">
        <f t="shared" si="1"/>
        <v>72</v>
      </c>
      <c r="B76" s="10" t="s">
        <v>15</v>
      </c>
      <c r="C76" s="23">
        <v>8</v>
      </c>
      <c r="D76" s="14">
        <v>85</v>
      </c>
      <c r="E76" s="5" t="s">
        <v>14</v>
      </c>
      <c r="F76" s="14">
        <f t="shared" si="2"/>
        <v>680</v>
      </c>
    </row>
    <row r="77" spans="1:6">
      <c r="A77" s="31">
        <f t="shared" si="1"/>
        <v>73</v>
      </c>
      <c r="B77" s="5" t="s">
        <v>16</v>
      </c>
      <c r="C77" s="23">
        <v>12</v>
      </c>
      <c r="D77" s="14">
        <v>85</v>
      </c>
      <c r="E77" s="5" t="s">
        <v>14</v>
      </c>
      <c r="F77" s="14">
        <f t="shared" si="2"/>
        <v>1020</v>
      </c>
    </row>
    <row r="78" spans="1:6">
      <c r="A78" s="31">
        <f t="shared" si="1"/>
        <v>74</v>
      </c>
      <c r="B78" s="5" t="s">
        <v>17</v>
      </c>
      <c r="C78" s="23">
        <v>10</v>
      </c>
      <c r="D78" s="14">
        <v>195</v>
      </c>
      <c r="E78" s="5" t="s">
        <v>14</v>
      </c>
      <c r="F78" s="14">
        <f t="shared" si="2"/>
        <v>1950</v>
      </c>
    </row>
    <row r="79" spans="1:6">
      <c r="A79" s="31">
        <f t="shared" si="1"/>
        <v>75</v>
      </c>
      <c r="B79" s="5" t="s">
        <v>18</v>
      </c>
      <c r="C79" s="23">
        <v>10</v>
      </c>
      <c r="D79" s="14">
        <v>89</v>
      </c>
      <c r="E79" s="5" t="s">
        <v>14</v>
      </c>
      <c r="F79" s="14">
        <f t="shared" si="2"/>
        <v>890</v>
      </c>
    </row>
    <row r="80" spans="1:6">
      <c r="A80" s="31">
        <f t="shared" si="1"/>
        <v>76</v>
      </c>
      <c r="B80" s="5" t="s">
        <v>19</v>
      </c>
      <c r="C80" s="23">
        <v>7</v>
      </c>
      <c r="D80" s="14">
        <v>147</v>
      </c>
      <c r="E80" s="5" t="s">
        <v>14</v>
      </c>
      <c r="F80" s="14">
        <f t="shared" si="2"/>
        <v>1029</v>
      </c>
    </row>
    <row r="81" spans="1:6">
      <c r="A81" s="31">
        <f t="shared" si="1"/>
        <v>77</v>
      </c>
      <c r="B81" s="5" t="s">
        <v>20</v>
      </c>
      <c r="C81" s="23">
        <v>30</v>
      </c>
      <c r="D81" s="14">
        <v>21</v>
      </c>
      <c r="E81" s="5" t="s">
        <v>14</v>
      </c>
      <c r="F81" s="14">
        <f t="shared" si="2"/>
        <v>630</v>
      </c>
    </row>
    <row r="82" spans="1:6" ht="25.5">
      <c r="A82" s="31">
        <f t="shared" si="1"/>
        <v>78</v>
      </c>
      <c r="B82" s="5" t="s">
        <v>21</v>
      </c>
      <c r="C82" s="23">
        <v>4</v>
      </c>
      <c r="D82" s="14">
        <v>142</v>
      </c>
      <c r="E82" s="5" t="s">
        <v>14</v>
      </c>
      <c r="F82" s="14">
        <f t="shared" si="2"/>
        <v>568</v>
      </c>
    </row>
    <row r="83" spans="1:6">
      <c r="A83" s="31">
        <f t="shared" si="1"/>
        <v>79</v>
      </c>
      <c r="B83" s="5" t="s">
        <v>22</v>
      </c>
      <c r="C83" s="23">
        <v>7</v>
      </c>
      <c r="D83" s="14">
        <v>144</v>
      </c>
      <c r="E83" s="5" t="s">
        <v>14</v>
      </c>
      <c r="F83" s="14">
        <f t="shared" si="2"/>
        <v>1008</v>
      </c>
    </row>
    <row r="84" spans="1:6">
      <c r="A84" s="31">
        <f t="shared" si="1"/>
        <v>80</v>
      </c>
      <c r="B84" s="5" t="s">
        <v>23</v>
      </c>
      <c r="C84" s="23">
        <v>15</v>
      </c>
      <c r="D84" s="14">
        <v>17</v>
      </c>
      <c r="E84" s="5" t="s">
        <v>14</v>
      </c>
      <c r="F84" s="14">
        <f t="shared" si="2"/>
        <v>255</v>
      </c>
    </row>
    <row r="85" spans="1:6">
      <c r="A85" s="31">
        <f t="shared" si="1"/>
        <v>81</v>
      </c>
      <c r="B85" s="5" t="s">
        <v>24</v>
      </c>
      <c r="C85" s="23">
        <v>1</v>
      </c>
      <c r="D85" s="14">
        <v>187</v>
      </c>
      <c r="E85" s="28" t="s">
        <v>137</v>
      </c>
      <c r="F85" s="14">
        <f t="shared" si="2"/>
        <v>187</v>
      </c>
    </row>
    <row r="86" spans="1:6">
      <c r="A86" s="31">
        <f t="shared" si="1"/>
        <v>82</v>
      </c>
      <c r="B86" s="5" t="s">
        <v>25</v>
      </c>
      <c r="C86" s="23">
        <v>1</v>
      </c>
      <c r="D86" s="14">
        <v>103</v>
      </c>
      <c r="E86" s="28" t="s">
        <v>138</v>
      </c>
      <c r="F86" s="14">
        <f t="shared" si="2"/>
        <v>103</v>
      </c>
    </row>
    <row r="87" spans="1:6" ht="72">
      <c r="A87" s="31">
        <f t="shared" si="1"/>
        <v>83</v>
      </c>
      <c r="B87" s="2" t="s">
        <v>269</v>
      </c>
      <c r="C87" s="23">
        <v>25</v>
      </c>
      <c r="D87" s="14">
        <v>84</v>
      </c>
      <c r="E87" s="5" t="s">
        <v>133</v>
      </c>
      <c r="F87" s="14">
        <f t="shared" si="2"/>
        <v>2100</v>
      </c>
    </row>
    <row r="88" spans="1:6" ht="120">
      <c r="A88" s="31">
        <f t="shared" si="1"/>
        <v>84</v>
      </c>
      <c r="B88" s="2" t="s">
        <v>271</v>
      </c>
      <c r="C88" s="23">
        <v>30</v>
      </c>
      <c r="D88" s="14">
        <v>188</v>
      </c>
      <c r="E88" s="5" t="s">
        <v>133</v>
      </c>
      <c r="F88" s="14">
        <f t="shared" si="2"/>
        <v>5640</v>
      </c>
    </row>
    <row r="89" spans="1:6">
      <c r="A89" s="31">
        <f t="shared" si="1"/>
        <v>85</v>
      </c>
      <c r="B89" s="5" t="s">
        <v>26</v>
      </c>
      <c r="C89" s="23">
        <v>6</v>
      </c>
      <c r="D89" s="14">
        <v>84</v>
      </c>
      <c r="E89" s="5" t="s">
        <v>133</v>
      </c>
      <c r="F89" s="14">
        <f t="shared" si="2"/>
        <v>504</v>
      </c>
    </row>
    <row r="90" spans="1:6">
      <c r="A90" s="31">
        <f t="shared" si="1"/>
        <v>86</v>
      </c>
      <c r="B90" s="5" t="s">
        <v>27</v>
      </c>
      <c r="C90" s="23">
        <v>2</v>
      </c>
      <c r="D90" s="14">
        <v>78</v>
      </c>
      <c r="E90" s="5" t="s">
        <v>133</v>
      </c>
      <c r="F90" s="14">
        <f t="shared" si="2"/>
        <v>156</v>
      </c>
    </row>
    <row r="91" spans="1:6" ht="294.75" customHeight="1">
      <c r="A91" s="31">
        <f t="shared" si="1"/>
        <v>87</v>
      </c>
      <c r="B91" s="2" t="s">
        <v>280</v>
      </c>
      <c r="C91" s="23">
        <v>3</v>
      </c>
      <c r="D91" s="15">
        <v>6153</v>
      </c>
      <c r="E91" s="16" t="s">
        <v>14</v>
      </c>
      <c r="F91" s="14">
        <f t="shared" si="2"/>
        <v>18459</v>
      </c>
    </row>
    <row r="92" spans="1:6" ht="279" customHeight="1">
      <c r="A92" s="31">
        <f t="shared" si="1"/>
        <v>88</v>
      </c>
      <c r="B92" s="166" t="s">
        <v>281</v>
      </c>
      <c r="C92" s="23">
        <v>1</v>
      </c>
      <c r="D92" s="29">
        <v>42400</v>
      </c>
      <c r="E92" s="16" t="s">
        <v>14</v>
      </c>
      <c r="F92" s="14">
        <f t="shared" si="2"/>
        <v>42400</v>
      </c>
    </row>
    <row r="93" spans="1:6" ht="237">
      <c r="A93" s="31">
        <f t="shared" si="1"/>
        <v>89</v>
      </c>
      <c r="B93" s="166" t="s">
        <v>272</v>
      </c>
      <c r="C93" s="23">
        <v>1</v>
      </c>
      <c r="D93" s="29">
        <v>13899</v>
      </c>
      <c r="E93" s="16" t="s">
        <v>14</v>
      </c>
      <c r="F93" s="14">
        <f t="shared" si="2"/>
        <v>13899</v>
      </c>
    </row>
    <row r="94" spans="1:6" ht="48">
      <c r="A94" s="31">
        <f t="shared" si="1"/>
        <v>90</v>
      </c>
      <c r="B94" s="2" t="s">
        <v>273</v>
      </c>
      <c r="C94" s="140">
        <v>2</v>
      </c>
      <c r="D94" s="15">
        <v>430</v>
      </c>
      <c r="E94" s="16" t="s">
        <v>14</v>
      </c>
      <c r="F94" s="14">
        <f t="shared" si="2"/>
        <v>860</v>
      </c>
    </row>
    <row r="95" spans="1:6" ht="54" customHeight="1">
      <c r="A95" s="31">
        <f t="shared" si="1"/>
        <v>91</v>
      </c>
      <c r="B95" s="35" t="s">
        <v>274</v>
      </c>
      <c r="C95" s="23">
        <v>2</v>
      </c>
      <c r="D95" s="14">
        <v>484</v>
      </c>
      <c r="E95" s="5" t="s">
        <v>14</v>
      </c>
      <c r="F95" s="14">
        <f t="shared" si="2"/>
        <v>968</v>
      </c>
    </row>
    <row r="96" spans="1:6" ht="45" customHeight="1">
      <c r="A96" s="31">
        <f t="shared" si="1"/>
        <v>92</v>
      </c>
      <c r="B96" s="35" t="s">
        <v>275</v>
      </c>
      <c r="C96" s="23">
        <v>4</v>
      </c>
      <c r="D96" s="14">
        <v>58</v>
      </c>
      <c r="E96" s="5" t="s">
        <v>14</v>
      </c>
      <c r="F96" s="14">
        <f t="shared" si="2"/>
        <v>232</v>
      </c>
    </row>
    <row r="97" spans="1:6" ht="51.75" customHeight="1">
      <c r="A97" s="31">
        <f t="shared" si="1"/>
        <v>93</v>
      </c>
      <c r="B97" s="35" t="s">
        <v>276</v>
      </c>
      <c r="C97" s="23">
        <v>2</v>
      </c>
      <c r="D97" s="14">
        <v>341</v>
      </c>
      <c r="E97" s="9" t="s">
        <v>14</v>
      </c>
      <c r="F97" s="24">
        <f t="shared" si="2"/>
        <v>682</v>
      </c>
    </row>
    <row r="98" spans="1:6">
      <c r="A98" s="31"/>
      <c r="B98" s="1"/>
      <c r="C98" s="14"/>
      <c r="D98" s="159"/>
      <c r="E98" s="37"/>
      <c r="F98" s="161">
        <f>SUM(F4:F97)</f>
        <v>689994.16255999997</v>
      </c>
    </row>
    <row r="99" spans="1:6">
      <c r="A99" s="31"/>
      <c r="B99" s="183" t="s">
        <v>28</v>
      </c>
      <c r="C99" s="187"/>
      <c r="D99" s="160">
        <v>0.09</v>
      </c>
      <c r="E99" s="162"/>
      <c r="F99" s="162">
        <f>F98*9%</f>
        <v>62099.474630399993</v>
      </c>
    </row>
    <row r="100" spans="1:6">
      <c r="A100" s="30"/>
      <c r="B100" s="183" t="s">
        <v>29</v>
      </c>
      <c r="C100" s="187"/>
      <c r="D100" s="160">
        <v>0.09</v>
      </c>
      <c r="E100" s="162"/>
      <c r="F100" s="162">
        <f>F98*9%</f>
        <v>62099.474630399993</v>
      </c>
    </row>
    <row r="101" spans="1:6">
      <c r="A101" s="30"/>
      <c r="B101" s="188" t="s">
        <v>30</v>
      </c>
      <c r="C101" s="184"/>
      <c r="D101" s="184"/>
      <c r="E101" s="162"/>
      <c r="F101" s="162">
        <f>F98+F99+F100</f>
        <v>814193.11182079988</v>
      </c>
    </row>
    <row r="102" spans="1:6">
      <c r="A102" s="30"/>
      <c r="B102" s="183" t="s">
        <v>70</v>
      </c>
      <c r="C102" s="187"/>
      <c r="D102" s="160">
        <v>0.01</v>
      </c>
      <c r="E102" s="162"/>
      <c r="F102" s="162">
        <f>F101*1%</f>
        <v>8141.9311182079991</v>
      </c>
    </row>
    <row r="103" spans="1:6">
      <c r="A103" s="30"/>
      <c r="B103" s="183" t="s">
        <v>71</v>
      </c>
      <c r="C103" s="184"/>
      <c r="D103" s="184"/>
      <c r="E103" s="163"/>
      <c r="F103" s="163">
        <f>F101+F102</f>
        <v>822335.04293900786</v>
      </c>
    </row>
    <row r="104" spans="1:6">
      <c r="A104" s="30"/>
      <c r="B104" s="188" t="s">
        <v>31</v>
      </c>
      <c r="C104" s="184"/>
      <c r="D104" s="184"/>
      <c r="E104" s="162"/>
      <c r="F104" s="162">
        <f>F103*3%</f>
        <v>24670.051288170234</v>
      </c>
    </row>
    <row r="105" spans="1:6">
      <c r="A105" s="30"/>
      <c r="B105" s="183" t="s">
        <v>32</v>
      </c>
      <c r="C105" s="184"/>
      <c r="D105" s="184"/>
      <c r="E105" s="162"/>
      <c r="F105" s="162">
        <f>F103+F104</f>
        <v>847005.09422717814</v>
      </c>
    </row>
    <row r="106" spans="1:6" ht="15.75">
      <c r="A106" s="158"/>
      <c r="B106" s="185" t="s">
        <v>33</v>
      </c>
      <c r="C106" s="186"/>
      <c r="D106" s="186"/>
      <c r="E106" s="164"/>
      <c r="F106" s="164">
        <v>847005</v>
      </c>
    </row>
    <row r="107" spans="1:6">
      <c r="A107" s="176" t="str">
        <f>[1]!SPELLNUMBER(F106)</f>
        <v xml:space="preserve">Rupees Eight Lakh FourtySeven Thousand Five Only </v>
      </c>
      <c r="B107" s="177"/>
      <c r="C107" s="177"/>
      <c r="D107" s="177"/>
      <c r="E107" s="177"/>
      <c r="F107" s="178"/>
    </row>
  </sheetData>
  <mergeCells count="11">
    <mergeCell ref="A107:F107"/>
    <mergeCell ref="A2:F2"/>
    <mergeCell ref="A1:F1"/>
    <mergeCell ref="B105:D105"/>
    <mergeCell ref="B106:D106"/>
    <mergeCell ref="B102:C102"/>
    <mergeCell ref="B103:D103"/>
    <mergeCell ref="B104:D104"/>
    <mergeCell ref="B99:C99"/>
    <mergeCell ref="B100:C100"/>
    <mergeCell ref="B101:D101"/>
  </mergeCells>
  <pageMargins left="0.26" right="0.26" top="0.38" bottom="0.32" header="0.31496062992125984" footer="0.31496062992125984"/>
  <pageSetup paperSize="9" scale="99" orientation="portrait" horizontalDpi="4294967293" r:id="rId1"/>
  <rowBreaks count="1" manualBreakCount="1">
    <brk id="96" max="5" man="1"/>
  </rowBreaks>
</worksheet>
</file>

<file path=xl/worksheets/sheet3.xml><?xml version="1.0" encoding="utf-8"?>
<worksheet xmlns="http://schemas.openxmlformats.org/spreadsheetml/2006/main" xmlns:r="http://schemas.openxmlformats.org/officeDocument/2006/relationships">
  <dimension ref="A1:F30"/>
  <sheetViews>
    <sheetView workbookViewId="0">
      <selection activeCell="A25" sqref="A25"/>
    </sheetView>
  </sheetViews>
  <sheetFormatPr defaultRowHeight="15"/>
  <cols>
    <col min="1" max="1" width="6.140625" customWidth="1"/>
    <col min="2" max="2" width="40.28515625" customWidth="1"/>
    <col min="6" max="6" width="10.5703125" customWidth="1"/>
  </cols>
  <sheetData>
    <row r="1" spans="1:6">
      <c r="A1" s="6"/>
      <c r="B1" s="38" t="s">
        <v>122</v>
      </c>
      <c r="C1" s="38"/>
      <c r="D1" s="38"/>
      <c r="E1" s="38"/>
      <c r="F1" s="38"/>
    </row>
    <row r="2" spans="1:6" ht="31.5" customHeight="1">
      <c r="A2" s="40" t="s">
        <v>0</v>
      </c>
      <c r="B2" s="41" t="s">
        <v>146</v>
      </c>
      <c r="C2" s="41" t="s">
        <v>147</v>
      </c>
      <c r="D2" s="41" t="s">
        <v>148</v>
      </c>
      <c r="E2" s="41" t="s">
        <v>149</v>
      </c>
      <c r="F2" s="41" t="s">
        <v>150</v>
      </c>
    </row>
    <row r="3" spans="1:6" ht="19.5" customHeight="1">
      <c r="A3" s="42">
        <v>1</v>
      </c>
      <c r="B3" s="43" t="s">
        <v>34</v>
      </c>
      <c r="C3" s="42">
        <v>5</v>
      </c>
      <c r="D3" s="42">
        <v>350</v>
      </c>
      <c r="E3" s="44" t="s">
        <v>10</v>
      </c>
      <c r="F3" s="45">
        <v>1750</v>
      </c>
    </row>
    <row r="4" spans="1:6" ht="18.75" customHeight="1">
      <c r="A4" s="42">
        <v>2</v>
      </c>
      <c r="B4" s="43" t="s">
        <v>141</v>
      </c>
      <c r="C4" s="46">
        <v>5</v>
      </c>
      <c r="D4" s="46">
        <v>3776</v>
      </c>
      <c r="E4" s="47" t="s">
        <v>66</v>
      </c>
      <c r="F4" s="45">
        <v>18880</v>
      </c>
    </row>
    <row r="5" spans="1:6" ht="25.5">
      <c r="A5" s="42">
        <v>3</v>
      </c>
      <c r="B5" s="48" t="s">
        <v>72</v>
      </c>
      <c r="C5" s="46">
        <v>5</v>
      </c>
      <c r="D5" s="46">
        <v>1000</v>
      </c>
      <c r="E5" s="44" t="s">
        <v>14</v>
      </c>
      <c r="F5" s="45">
        <v>5000</v>
      </c>
    </row>
    <row r="6" spans="1:6" ht="89.25">
      <c r="A6" s="42">
        <v>4</v>
      </c>
      <c r="B6" s="43" t="s">
        <v>143</v>
      </c>
      <c r="C6" s="46">
        <v>1</v>
      </c>
      <c r="D6" s="46">
        <v>5000</v>
      </c>
      <c r="E6" s="44" t="s">
        <v>66</v>
      </c>
      <c r="F6" s="45">
        <v>5000</v>
      </c>
    </row>
    <row r="7" spans="1:6" ht="21" customHeight="1">
      <c r="A7" s="42">
        <v>5</v>
      </c>
      <c r="B7" s="43" t="s">
        <v>140</v>
      </c>
      <c r="C7" s="42">
        <v>1</v>
      </c>
      <c r="D7" s="42">
        <v>2071</v>
      </c>
      <c r="E7" s="44" t="s">
        <v>66</v>
      </c>
      <c r="F7" s="45">
        <v>2071</v>
      </c>
    </row>
    <row r="8" spans="1:6" ht="19.5" customHeight="1">
      <c r="A8" s="49">
        <v>6</v>
      </c>
      <c r="B8" s="50" t="s">
        <v>35</v>
      </c>
      <c r="C8" s="51">
        <v>8</v>
      </c>
      <c r="D8" s="51">
        <v>216</v>
      </c>
      <c r="E8" s="52" t="s">
        <v>36</v>
      </c>
      <c r="F8" s="53">
        <v>1728</v>
      </c>
    </row>
    <row r="9" spans="1:6" ht="22.5" customHeight="1">
      <c r="A9" s="49">
        <v>7</v>
      </c>
      <c r="B9" s="54" t="s">
        <v>37</v>
      </c>
      <c r="C9" s="55">
        <v>5</v>
      </c>
      <c r="D9" s="55">
        <v>210</v>
      </c>
      <c r="E9" s="56" t="s">
        <v>36</v>
      </c>
      <c r="F9" s="57">
        <v>1050</v>
      </c>
    </row>
    <row r="10" spans="1:6" ht="21.75" customHeight="1">
      <c r="A10" s="49">
        <v>8</v>
      </c>
      <c r="B10" s="58" t="s">
        <v>151</v>
      </c>
      <c r="C10" s="55">
        <v>5</v>
      </c>
      <c r="D10" s="55">
        <v>50</v>
      </c>
      <c r="E10" s="56" t="s">
        <v>36</v>
      </c>
      <c r="F10" s="57">
        <v>250</v>
      </c>
    </row>
    <row r="11" spans="1:6" ht="25.5">
      <c r="A11" s="49">
        <v>9</v>
      </c>
      <c r="B11" s="58" t="s">
        <v>57</v>
      </c>
      <c r="C11" s="55">
        <v>4</v>
      </c>
      <c r="D11" s="55">
        <v>520</v>
      </c>
      <c r="E11" s="56" t="s">
        <v>36</v>
      </c>
      <c r="F11" s="57">
        <v>2080</v>
      </c>
    </row>
    <row r="12" spans="1:6">
      <c r="A12" s="49">
        <v>10</v>
      </c>
      <c r="B12" s="54" t="s">
        <v>38</v>
      </c>
      <c r="C12" s="55">
        <v>4</v>
      </c>
      <c r="D12" s="55">
        <v>300</v>
      </c>
      <c r="E12" s="56" t="s">
        <v>36</v>
      </c>
      <c r="F12" s="57">
        <v>1200</v>
      </c>
    </row>
    <row r="13" spans="1:6" ht="27" customHeight="1">
      <c r="A13" s="49">
        <v>11</v>
      </c>
      <c r="B13" s="54" t="s">
        <v>39</v>
      </c>
      <c r="C13" s="55">
        <v>4</v>
      </c>
      <c r="D13" s="55">
        <v>150</v>
      </c>
      <c r="E13" s="56" t="s">
        <v>36</v>
      </c>
      <c r="F13" s="57">
        <v>600</v>
      </c>
    </row>
    <row r="14" spans="1:6" ht="24" customHeight="1">
      <c r="A14" s="49">
        <v>12</v>
      </c>
      <c r="B14" s="54" t="s">
        <v>40</v>
      </c>
      <c r="C14" s="55">
        <v>4</v>
      </c>
      <c r="D14" s="55">
        <v>350</v>
      </c>
      <c r="E14" s="56" t="s">
        <v>36</v>
      </c>
      <c r="F14" s="57">
        <v>1400</v>
      </c>
    </row>
    <row r="15" spans="1:6" ht="18.75" customHeight="1">
      <c r="A15" s="49">
        <v>13</v>
      </c>
      <c r="B15" s="58" t="s">
        <v>152</v>
      </c>
      <c r="C15" s="55">
        <v>2</v>
      </c>
      <c r="D15" s="55">
        <v>200</v>
      </c>
      <c r="E15" s="56" t="s">
        <v>41</v>
      </c>
      <c r="F15" s="57">
        <v>400</v>
      </c>
    </row>
    <row r="16" spans="1:6">
      <c r="A16" s="49">
        <v>14</v>
      </c>
      <c r="B16" s="54" t="s">
        <v>42</v>
      </c>
      <c r="C16" s="55">
        <v>2</v>
      </c>
      <c r="D16" s="55">
        <v>145</v>
      </c>
      <c r="E16" s="56" t="s">
        <v>41</v>
      </c>
      <c r="F16" s="57">
        <v>290</v>
      </c>
    </row>
    <row r="17" spans="1:6" ht="33.75" customHeight="1">
      <c r="A17" s="49">
        <v>15</v>
      </c>
      <c r="B17" s="54" t="s">
        <v>43</v>
      </c>
      <c r="C17" s="55">
        <v>4</v>
      </c>
      <c r="D17" s="55">
        <v>120</v>
      </c>
      <c r="E17" s="56" t="s">
        <v>44</v>
      </c>
      <c r="F17" s="57">
        <v>480</v>
      </c>
    </row>
    <row r="18" spans="1:6" ht="33.75" customHeight="1">
      <c r="A18" s="49">
        <v>16</v>
      </c>
      <c r="B18" s="54" t="s">
        <v>45</v>
      </c>
      <c r="C18" s="59">
        <v>8</v>
      </c>
      <c r="D18" s="59">
        <v>140</v>
      </c>
      <c r="E18" s="60" t="s">
        <v>46</v>
      </c>
      <c r="F18" s="57">
        <v>1120</v>
      </c>
    </row>
    <row r="19" spans="1:6" ht="33.75" customHeight="1">
      <c r="A19" s="49">
        <v>17</v>
      </c>
      <c r="B19" s="54" t="s">
        <v>47</v>
      </c>
      <c r="C19" s="55">
        <v>6</v>
      </c>
      <c r="D19" s="55">
        <v>80</v>
      </c>
      <c r="E19" s="56" t="s">
        <v>48</v>
      </c>
      <c r="F19" s="57">
        <v>480</v>
      </c>
    </row>
    <row r="20" spans="1:6">
      <c r="A20" s="61">
        <v>18</v>
      </c>
      <c r="B20" s="62" t="s">
        <v>49</v>
      </c>
      <c r="C20" s="63">
        <v>6</v>
      </c>
      <c r="D20" s="63">
        <v>125</v>
      </c>
      <c r="E20" s="56" t="s">
        <v>36</v>
      </c>
      <c r="F20" s="57">
        <v>750</v>
      </c>
    </row>
    <row r="21" spans="1:6" ht="19.5" customHeight="1">
      <c r="A21" s="42">
        <v>19</v>
      </c>
      <c r="B21" s="43" t="s">
        <v>50</v>
      </c>
      <c r="C21" s="46">
        <v>4</v>
      </c>
      <c r="D21" s="46">
        <v>170</v>
      </c>
      <c r="E21" s="64" t="s">
        <v>36</v>
      </c>
      <c r="F21" s="65">
        <v>680</v>
      </c>
    </row>
    <row r="22" spans="1:6" ht="25.5">
      <c r="A22" s="42">
        <v>20</v>
      </c>
      <c r="B22" s="43" t="s">
        <v>142</v>
      </c>
      <c r="C22" s="46">
        <v>1</v>
      </c>
      <c r="D22" s="46">
        <v>5000</v>
      </c>
      <c r="E22" s="66" t="s">
        <v>66</v>
      </c>
      <c r="F22" s="53">
        <v>5000</v>
      </c>
    </row>
    <row r="23" spans="1:6" ht="30.75" customHeight="1">
      <c r="A23" s="42">
        <v>21</v>
      </c>
      <c r="B23" s="43" t="s">
        <v>144</v>
      </c>
      <c r="C23" s="46">
        <v>1</v>
      </c>
      <c r="D23" s="46">
        <v>4000</v>
      </c>
      <c r="E23" s="67" t="s">
        <v>66</v>
      </c>
      <c r="F23" s="68">
        <v>4000</v>
      </c>
    </row>
    <row r="24" spans="1:6" ht="25.5">
      <c r="A24" s="49">
        <v>22</v>
      </c>
      <c r="B24" s="69" t="s">
        <v>51</v>
      </c>
      <c r="C24" s="70">
        <v>3</v>
      </c>
      <c r="D24" s="70">
        <v>200</v>
      </c>
      <c r="E24" s="71" t="s">
        <v>10</v>
      </c>
      <c r="F24" s="68">
        <v>600</v>
      </c>
    </row>
    <row r="25" spans="1:6" ht="51">
      <c r="A25" s="49">
        <v>23</v>
      </c>
      <c r="B25" s="72" t="s">
        <v>145</v>
      </c>
      <c r="C25" s="51">
        <v>1</v>
      </c>
      <c r="D25" s="51">
        <v>1000</v>
      </c>
      <c r="E25" s="73" t="s">
        <v>66</v>
      </c>
      <c r="F25" s="53">
        <v>1000</v>
      </c>
    </row>
    <row r="26" spans="1:6">
      <c r="A26" s="3"/>
      <c r="B26" s="5"/>
      <c r="C26" s="55"/>
      <c r="D26" s="55"/>
      <c r="E26" s="60" t="s">
        <v>52</v>
      </c>
      <c r="F26" s="57">
        <f>SUM(F3:F25)</f>
        <v>55809</v>
      </c>
    </row>
    <row r="27" spans="1:6">
      <c r="A27" s="3"/>
      <c r="B27" s="5" t="s">
        <v>58</v>
      </c>
      <c r="C27" s="55"/>
      <c r="D27" s="55"/>
      <c r="E27" s="60" t="s">
        <v>52</v>
      </c>
      <c r="F27" s="57">
        <v>558</v>
      </c>
    </row>
    <row r="28" spans="1:6">
      <c r="A28" s="3"/>
      <c r="B28" s="5"/>
      <c r="C28" s="55"/>
      <c r="D28" s="55" t="s">
        <v>53</v>
      </c>
      <c r="E28" s="60" t="s">
        <v>54</v>
      </c>
      <c r="F28" s="57">
        <f>SUM(F26:F27)</f>
        <v>56367</v>
      </c>
    </row>
    <row r="29" spans="1:6">
      <c r="A29" s="4"/>
      <c r="B29" s="9" t="s">
        <v>59</v>
      </c>
      <c r="C29" s="63"/>
      <c r="D29" s="63"/>
      <c r="E29" s="74" t="s">
        <v>55</v>
      </c>
      <c r="F29" s="65">
        <v>1674</v>
      </c>
    </row>
    <row r="30" spans="1:6">
      <c r="A30" s="36"/>
      <c r="B30" s="37"/>
      <c r="C30" s="46"/>
      <c r="D30" s="75" t="s">
        <v>56</v>
      </c>
      <c r="E30" s="41" t="s">
        <v>52</v>
      </c>
      <c r="F30" s="76">
        <f>SUM(F28:F29)</f>
        <v>58041</v>
      </c>
    </row>
  </sheetData>
  <pageMargins left="0.7" right="0.7" top="0.75" bottom="0.75" header="0.3" footer="0.3"/>
  <pageSetup orientation="portrait" horizontalDpi="0" verticalDpi="0" r:id="rId1"/>
</worksheet>
</file>

<file path=xl/worksheets/sheet4.xml><?xml version="1.0" encoding="utf-8"?>
<worksheet xmlns="http://schemas.openxmlformats.org/spreadsheetml/2006/main" xmlns:r="http://schemas.openxmlformats.org/officeDocument/2006/relationships">
  <dimension ref="A1:I152"/>
  <sheetViews>
    <sheetView view="pageBreakPreview" zoomScale="90" zoomScaleSheetLayoutView="90" workbookViewId="0">
      <selection sqref="A1:I1"/>
    </sheetView>
  </sheetViews>
  <sheetFormatPr defaultColWidth="9.140625" defaultRowHeight="15"/>
  <cols>
    <col min="1" max="1" width="3.5703125" style="12" customWidth="1"/>
    <col min="2" max="2" width="41.7109375" style="11" customWidth="1"/>
    <col min="3" max="3" width="8.5703125" style="11" customWidth="1"/>
    <col min="4" max="4" width="7.85546875" style="11" customWidth="1"/>
    <col min="5" max="6" width="7" style="11" customWidth="1"/>
    <col min="7" max="7" width="8.42578125" style="11" customWidth="1"/>
    <col min="8" max="8" width="8.7109375" style="11" customWidth="1"/>
    <col min="9" max="9" width="8.140625" style="11" customWidth="1"/>
    <col min="10" max="16384" width="9.140625" style="11"/>
  </cols>
  <sheetData>
    <row r="1" spans="1:9" ht="68.25" customHeight="1">
      <c r="A1" s="189" t="s">
        <v>359</v>
      </c>
      <c r="B1" s="189"/>
      <c r="C1" s="189"/>
      <c r="D1" s="189"/>
      <c r="E1" s="189"/>
      <c r="F1" s="189"/>
      <c r="G1" s="189"/>
      <c r="H1" s="189"/>
      <c r="I1" s="189"/>
    </row>
    <row r="2" spans="1:9" ht="54" customHeight="1">
      <c r="A2" s="190" t="s">
        <v>204</v>
      </c>
      <c r="B2" s="190"/>
      <c r="C2" s="190"/>
      <c r="D2" s="190"/>
      <c r="E2" s="190"/>
      <c r="F2" s="190"/>
      <c r="G2" s="190"/>
      <c r="H2" s="190"/>
      <c r="I2" s="190"/>
    </row>
    <row r="3" spans="1:9" ht="22.5">
      <c r="A3" s="170" t="s">
        <v>0</v>
      </c>
      <c r="B3" s="110" t="s">
        <v>179</v>
      </c>
      <c r="C3" s="110" t="s">
        <v>153</v>
      </c>
      <c r="D3" s="110" t="s">
        <v>154</v>
      </c>
      <c r="E3" s="110" t="s">
        <v>155</v>
      </c>
      <c r="F3" s="110" t="s">
        <v>156</v>
      </c>
      <c r="G3" s="110" t="s">
        <v>157</v>
      </c>
      <c r="H3" s="107" t="s">
        <v>158</v>
      </c>
      <c r="I3" s="110" t="s">
        <v>180</v>
      </c>
    </row>
    <row r="4" spans="1:9" ht="114" customHeight="1">
      <c r="A4" s="80">
        <v>1</v>
      </c>
      <c r="B4" s="77" t="s">
        <v>303</v>
      </c>
      <c r="C4" s="77"/>
      <c r="D4" s="77"/>
      <c r="E4" s="77"/>
      <c r="F4" s="77"/>
      <c r="G4" s="81"/>
      <c r="H4" s="82"/>
      <c r="I4" s="79"/>
    </row>
    <row r="5" spans="1:9">
      <c r="A5" s="80"/>
      <c r="B5" s="77" t="s">
        <v>159</v>
      </c>
      <c r="C5" s="77">
        <v>6</v>
      </c>
      <c r="D5" s="81">
        <v>1.2</v>
      </c>
      <c r="E5" s="81">
        <v>1.2</v>
      </c>
      <c r="F5" s="81">
        <v>1</v>
      </c>
      <c r="G5" s="81">
        <f>C5*D5*E5</f>
        <v>8.6399999999999988</v>
      </c>
      <c r="H5" s="82"/>
      <c r="I5" s="79"/>
    </row>
    <row r="6" spans="1:9">
      <c r="A6" s="80"/>
      <c r="B6" s="77" t="s">
        <v>160</v>
      </c>
      <c r="C6" s="77">
        <v>1</v>
      </c>
      <c r="D6" s="81">
        <v>1</v>
      </c>
      <c r="E6" s="81">
        <v>0.375</v>
      </c>
      <c r="F6" s="81">
        <v>0.15</v>
      </c>
      <c r="G6" s="81">
        <f>C6*D6*E6*F6</f>
        <v>5.6249999999999994E-2</v>
      </c>
      <c r="H6" s="82">
        <v>8.6959999999999997</v>
      </c>
      <c r="I6" s="79" t="s">
        <v>9</v>
      </c>
    </row>
    <row r="7" spans="1:9" ht="90">
      <c r="A7" s="80">
        <v>2</v>
      </c>
      <c r="B7" s="79" t="s">
        <v>304</v>
      </c>
      <c r="C7" s="79"/>
      <c r="D7" s="79"/>
      <c r="E7" s="79"/>
      <c r="F7" s="79"/>
      <c r="G7" s="85"/>
      <c r="H7" s="82">
        <v>2.899</v>
      </c>
      <c r="I7" s="79" t="s">
        <v>123</v>
      </c>
    </row>
    <row r="8" spans="1:9" ht="67.5">
      <c r="A8" s="80">
        <v>3</v>
      </c>
      <c r="B8" s="79" t="s">
        <v>282</v>
      </c>
      <c r="C8" s="79"/>
      <c r="D8" s="79"/>
      <c r="E8" s="79"/>
      <c r="F8" s="79"/>
      <c r="G8" s="85"/>
      <c r="H8" s="82"/>
      <c r="I8" s="79"/>
    </row>
    <row r="9" spans="1:9">
      <c r="A9" s="80"/>
      <c r="B9" s="79"/>
      <c r="C9" s="77">
        <v>1</v>
      </c>
      <c r="D9" s="81">
        <v>5.0999999999999996</v>
      </c>
      <c r="E9" s="81">
        <v>4.55</v>
      </c>
      <c r="F9" s="81">
        <v>0.32500000000000001</v>
      </c>
      <c r="G9" s="81">
        <f>C9*D9*E9*F9</f>
        <v>7.5416249999999998</v>
      </c>
      <c r="H9" s="82">
        <v>7.5419999999999998</v>
      </c>
      <c r="I9" s="79" t="s">
        <v>9</v>
      </c>
    </row>
    <row r="10" spans="1:9" ht="56.25">
      <c r="A10" s="80">
        <v>4</v>
      </c>
      <c r="B10" s="77" t="s">
        <v>305</v>
      </c>
      <c r="C10" s="77"/>
      <c r="D10" s="77"/>
      <c r="E10" s="77"/>
      <c r="F10" s="77"/>
      <c r="G10" s="81"/>
      <c r="H10" s="83"/>
      <c r="I10" s="78"/>
    </row>
    <row r="11" spans="1:9">
      <c r="A11" s="80"/>
      <c r="B11" s="77"/>
      <c r="C11" s="77">
        <v>6</v>
      </c>
      <c r="D11" s="81">
        <v>1.2</v>
      </c>
      <c r="E11" s="81">
        <v>1.2</v>
      </c>
      <c r="F11" s="81"/>
      <c r="G11" s="81">
        <f>C11*D11*E11</f>
        <v>8.6399999999999988</v>
      </c>
      <c r="H11" s="82"/>
      <c r="I11" s="78"/>
    </row>
    <row r="12" spans="1:9">
      <c r="A12" s="80"/>
      <c r="B12" s="77"/>
      <c r="C12" s="77">
        <v>2</v>
      </c>
      <c r="D12" s="81">
        <v>2.5</v>
      </c>
      <c r="E12" s="81">
        <v>0.375</v>
      </c>
      <c r="F12" s="81"/>
      <c r="G12" s="81">
        <f>C12*D12*E12</f>
        <v>1.875</v>
      </c>
      <c r="H12" s="82"/>
      <c r="I12" s="78"/>
    </row>
    <row r="13" spans="1:9">
      <c r="A13" s="80"/>
      <c r="B13" s="77"/>
      <c r="C13" s="77">
        <v>1</v>
      </c>
      <c r="D13" s="81">
        <v>1</v>
      </c>
      <c r="E13" s="81">
        <v>0.375</v>
      </c>
      <c r="F13" s="81"/>
      <c r="G13" s="81">
        <f>C13*D13*E13</f>
        <v>0.375</v>
      </c>
      <c r="H13" s="83"/>
      <c r="I13" s="78"/>
    </row>
    <row r="14" spans="1:9">
      <c r="A14" s="80"/>
      <c r="B14" s="77"/>
      <c r="C14" s="77">
        <v>2</v>
      </c>
      <c r="D14" s="81">
        <v>1.5</v>
      </c>
      <c r="E14" s="81">
        <v>1</v>
      </c>
      <c r="F14" s="81"/>
      <c r="G14" s="81">
        <f>C14*D14*E14</f>
        <v>3</v>
      </c>
      <c r="H14" s="82"/>
      <c r="I14" s="79"/>
    </row>
    <row r="15" spans="1:9">
      <c r="A15" s="80"/>
      <c r="B15" s="77"/>
      <c r="C15" s="77">
        <v>1</v>
      </c>
      <c r="D15" s="81">
        <v>5.0999999999999996</v>
      </c>
      <c r="E15" s="81">
        <v>4.55</v>
      </c>
      <c r="F15" s="81"/>
      <c r="G15" s="81">
        <f>C15*D15*E15</f>
        <v>23.204999999999998</v>
      </c>
      <c r="H15" s="82">
        <v>37.1</v>
      </c>
      <c r="I15" s="78" t="s">
        <v>131</v>
      </c>
    </row>
    <row r="16" spans="1:9" ht="78.75">
      <c r="A16" s="80">
        <v>5</v>
      </c>
      <c r="B16" s="79" t="s">
        <v>306</v>
      </c>
      <c r="C16" s="79"/>
      <c r="D16" s="79"/>
      <c r="E16" s="79"/>
      <c r="F16" s="79"/>
      <c r="G16" s="85"/>
      <c r="H16" s="83"/>
      <c r="I16" s="78"/>
    </row>
    <row r="17" spans="1:9">
      <c r="A17" s="80"/>
      <c r="B17" s="79"/>
      <c r="C17" s="77">
        <v>6</v>
      </c>
      <c r="D17" s="81">
        <v>1.2</v>
      </c>
      <c r="E17" s="81">
        <v>1.2</v>
      </c>
      <c r="F17" s="81">
        <v>0.15</v>
      </c>
      <c r="G17" s="81">
        <f>C17*D17*E17*F17</f>
        <v>1.2959999999999998</v>
      </c>
      <c r="H17" s="82"/>
      <c r="I17" s="78"/>
    </row>
    <row r="18" spans="1:9">
      <c r="A18" s="80"/>
      <c r="B18" s="79" t="s">
        <v>162</v>
      </c>
      <c r="C18" s="77"/>
      <c r="D18" s="81"/>
      <c r="E18" s="81"/>
      <c r="F18" s="81"/>
      <c r="G18" s="81">
        <v>0.67600000000000005</v>
      </c>
      <c r="H18" s="82"/>
      <c r="I18" s="78"/>
    </row>
    <row r="19" spans="1:9">
      <c r="A19" s="80"/>
      <c r="B19" s="79"/>
      <c r="C19" s="77">
        <v>6</v>
      </c>
      <c r="D19" s="81">
        <v>0.25</v>
      </c>
      <c r="E19" s="81">
        <v>0.25</v>
      </c>
      <c r="F19" s="81">
        <v>3.9</v>
      </c>
      <c r="G19" s="81">
        <f t="shared" ref="G19:G24" si="0">C19*D19*E19*F19</f>
        <v>1.4624999999999999</v>
      </c>
      <c r="H19" s="82"/>
      <c r="I19" s="78"/>
    </row>
    <row r="20" spans="1:9">
      <c r="A20" s="80"/>
      <c r="B20" s="79"/>
      <c r="C20" s="77">
        <v>4</v>
      </c>
      <c r="D20" s="81">
        <v>2.5249999999999999</v>
      </c>
      <c r="E20" s="81">
        <v>0.25</v>
      </c>
      <c r="F20" s="81">
        <v>0.25</v>
      </c>
      <c r="G20" s="81">
        <f t="shared" si="0"/>
        <v>0.63124999999999998</v>
      </c>
      <c r="H20" s="82"/>
      <c r="I20" s="78"/>
    </row>
    <row r="21" spans="1:9">
      <c r="A21" s="80"/>
      <c r="B21" s="79"/>
      <c r="C21" s="77">
        <v>3</v>
      </c>
      <c r="D21" s="81">
        <v>3</v>
      </c>
      <c r="E21" s="81">
        <v>0.25</v>
      </c>
      <c r="F21" s="81">
        <v>0.25</v>
      </c>
      <c r="G21" s="81">
        <f t="shared" si="0"/>
        <v>0.5625</v>
      </c>
      <c r="H21" s="82"/>
      <c r="I21" s="78"/>
    </row>
    <row r="22" spans="1:9">
      <c r="A22" s="80"/>
      <c r="B22" s="79"/>
      <c r="C22" s="77">
        <v>4</v>
      </c>
      <c r="D22" s="81">
        <v>2.5249999999999999</v>
      </c>
      <c r="E22" s="81">
        <v>0.25</v>
      </c>
      <c r="F22" s="81">
        <v>0.15</v>
      </c>
      <c r="G22" s="81">
        <f t="shared" si="0"/>
        <v>0.37874999999999998</v>
      </c>
      <c r="H22" s="82"/>
      <c r="I22" s="78"/>
    </row>
    <row r="23" spans="1:9">
      <c r="A23" s="80"/>
      <c r="B23" s="79"/>
      <c r="C23" s="77">
        <v>3</v>
      </c>
      <c r="D23" s="81">
        <v>3</v>
      </c>
      <c r="E23" s="81">
        <v>0.25</v>
      </c>
      <c r="F23" s="81">
        <v>0.15</v>
      </c>
      <c r="G23" s="81">
        <f t="shared" si="0"/>
        <v>0.33749999999999997</v>
      </c>
      <c r="H23" s="82"/>
      <c r="I23" s="79"/>
    </row>
    <row r="24" spans="1:9">
      <c r="A24" s="80"/>
      <c r="B24" s="79"/>
      <c r="C24" s="77">
        <v>1</v>
      </c>
      <c r="D24" s="81">
        <v>5.0999999999999996</v>
      </c>
      <c r="E24" s="81">
        <v>4.55</v>
      </c>
      <c r="F24" s="81">
        <v>0.125</v>
      </c>
      <c r="G24" s="81">
        <f t="shared" si="0"/>
        <v>2.9006249999999998</v>
      </c>
      <c r="H24" s="82">
        <v>8.2449999999999992</v>
      </c>
      <c r="I24" s="79" t="s">
        <v>9</v>
      </c>
    </row>
    <row r="25" spans="1:9" ht="90">
      <c r="A25" s="80">
        <v>6</v>
      </c>
      <c r="B25" s="77" t="s">
        <v>357</v>
      </c>
      <c r="C25" s="77"/>
      <c r="D25" s="77"/>
      <c r="E25" s="77"/>
      <c r="F25" s="77"/>
      <c r="G25" s="81"/>
      <c r="H25" s="82"/>
      <c r="I25" s="79"/>
    </row>
    <row r="26" spans="1:9">
      <c r="A26" s="80"/>
      <c r="B26" s="77"/>
      <c r="C26" s="77">
        <v>1</v>
      </c>
      <c r="D26" s="81"/>
      <c r="E26" s="81"/>
      <c r="F26" s="81">
        <v>37.1</v>
      </c>
      <c r="G26" s="81">
        <v>0.1</v>
      </c>
      <c r="H26" s="82">
        <f>C26*F26*G26</f>
        <v>3.7100000000000004</v>
      </c>
      <c r="I26" s="79" t="s">
        <v>9</v>
      </c>
    </row>
    <row r="27" spans="1:9" ht="157.5">
      <c r="A27" s="80">
        <v>7</v>
      </c>
      <c r="B27" s="77" t="s">
        <v>307</v>
      </c>
      <c r="C27" s="77"/>
      <c r="D27" s="77"/>
      <c r="E27" s="77"/>
      <c r="F27" s="77"/>
      <c r="G27" s="81"/>
      <c r="H27" s="83"/>
      <c r="I27" s="78"/>
    </row>
    <row r="28" spans="1:9">
      <c r="A28" s="80"/>
      <c r="B28" s="77"/>
      <c r="C28" s="77">
        <v>2</v>
      </c>
      <c r="D28" s="81">
        <v>5.0999999999999996</v>
      </c>
      <c r="E28" s="81">
        <v>0.25</v>
      </c>
      <c r="F28" s="81"/>
      <c r="G28" s="81">
        <f>C28*D28*E28</f>
        <v>2.5499999999999998</v>
      </c>
      <c r="H28" s="82"/>
      <c r="I28" s="79"/>
    </row>
    <row r="29" spans="1:9">
      <c r="A29" s="80"/>
      <c r="B29" s="77"/>
      <c r="C29" s="77">
        <v>3</v>
      </c>
      <c r="D29" s="81">
        <v>4.55</v>
      </c>
      <c r="E29" s="81">
        <v>0.25</v>
      </c>
      <c r="F29" s="81"/>
      <c r="G29" s="81">
        <f>C29*D29*E29</f>
        <v>3.4124999999999996</v>
      </c>
      <c r="H29" s="82">
        <v>5.9630000000000001</v>
      </c>
      <c r="I29" s="78" t="s">
        <v>131</v>
      </c>
    </row>
    <row r="30" spans="1:9" ht="45">
      <c r="A30" s="80">
        <v>8</v>
      </c>
      <c r="B30" s="77" t="s">
        <v>308</v>
      </c>
      <c r="C30" s="77"/>
      <c r="D30" s="77"/>
      <c r="E30" s="77"/>
      <c r="F30" s="77"/>
      <c r="G30" s="81"/>
      <c r="H30" s="83"/>
      <c r="I30" s="78"/>
    </row>
    <row r="31" spans="1:9">
      <c r="A31" s="80"/>
      <c r="B31" s="77"/>
      <c r="C31" s="77">
        <v>5</v>
      </c>
      <c r="D31" s="81">
        <v>1.2</v>
      </c>
      <c r="E31" s="81">
        <v>3</v>
      </c>
      <c r="F31" s="81"/>
      <c r="G31" s="81">
        <f>C31*D31*E31</f>
        <v>18</v>
      </c>
      <c r="H31" s="82"/>
      <c r="I31" s="79"/>
    </row>
    <row r="32" spans="1:9">
      <c r="A32" s="80"/>
      <c r="B32" s="77"/>
      <c r="C32" s="77">
        <v>3</v>
      </c>
      <c r="D32" s="81">
        <v>1</v>
      </c>
      <c r="E32" s="81">
        <v>3</v>
      </c>
      <c r="F32" s="81"/>
      <c r="G32" s="81">
        <f>C32*D32*E32</f>
        <v>9</v>
      </c>
      <c r="H32" s="82">
        <v>27</v>
      </c>
      <c r="I32" s="78" t="s">
        <v>131</v>
      </c>
    </row>
    <row r="33" spans="1:9" ht="45">
      <c r="A33" s="80">
        <v>9</v>
      </c>
      <c r="B33" s="77" t="s">
        <v>309</v>
      </c>
      <c r="C33" s="77"/>
      <c r="D33" s="77"/>
      <c r="E33" s="77"/>
      <c r="F33" s="77"/>
      <c r="G33" s="81"/>
      <c r="H33" s="83"/>
      <c r="I33" s="78"/>
    </row>
    <row r="34" spans="1:9">
      <c r="A34" s="80"/>
      <c r="B34" s="77"/>
      <c r="C34" s="77">
        <v>1</v>
      </c>
      <c r="D34" s="81">
        <v>5.0999999999999996</v>
      </c>
      <c r="E34" s="81">
        <v>4.55</v>
      </c>
      <c r="F34" s="81"/>
      <c r="G34" s="81">
        <f>C34*D34*E34</f>
        <v>23.204999999999998</v>
      </c>
      <c r="H34" s="82">
        <v>23.21</v>
      </c>
      <c r="I34" s="78" t="s">
        <v>131</v>
      </c>
    </row>
    <row r="35" spans="1:9" ht="112.5">
      <c r="A35" s="80">
        <v>10</v>
      </c>
      <c r="B35" s="79" t="s">
        <v>310</v>
      </c>
      <c r="C35" s="79"/>
      <c r="D35" s="79"/>
      <c r="E35" s="79"/>
      <c r="F35" s="79"/>
      <c r="G35" s="85"/>
      <c r="H35" s="83"/>
      <c r="I35" s="78"/>
    </row>
    <row r="36" spans="1:9">
      <c r="A36" s="80"/>
      <c r="B36" s="79"/>
      <c r="C36" s="77">
        <v>4</v>
      </c>
      <c r="D36" s="81">
        <v>5.0999999999999996</v>
      </c>
      <c r="E36" s="81">
        <v>0.25</v>
      </c>
      <c r="F36" s="81"/>
      <c r="G36" s="81">
        <f>C36*D36*E36</f>
        <v>5.0999999999999996</v>
      </c>
      <c r="H36" s="83"/>
      <c r="I36" s="78"/>
    </row>
    <row r="37" spans="1:9">
      <c r="A37" s="80"/>
      <c r="B37" s="79"/>
      <c r="C37" s="77">
        <v>6</v>
      </c>
      <c r="D37" s="81">
        <v>4.55</v>
      </c>
      <c r="E37" s="81">
        <v>0.25</v>
      </c>
      <c r="F37" s="81"/>
      <c r="G37" s="81">
        <f>C37*D37*E37</f>
        <v>6.8249999999999993</v>
      </c>
      <c r="H37" s="82"/>
      <c r="I37" s="79"/>
    </row>
    <row r="38" spans="1:9">
      <c r="A38" s="80"/>
      <c r="B38" s="79"/>
      <c r="C38" s="77">
        <v>24</v>
      </c>
      <c r="D38" s="81">
        <v>1.2</v>
      </c>
      <c r="E38" s="81">
        <v>0.15</v>
      </c>
      <c r="F38" s="81"/>
      <c r="G38" s="81">
        <f>C38*D38*E38</f>
        <v>4.3199999999999994</v>
      </c>
      <c r="H38" s="82">
        <v>16.25</v>
      </c>
      <c r="I38" s="78" t="s">
        <v>131</v>
      </c>
    </row>
    <row r="39" spans="1:9" ht="123.75">
      <c r="A39" s="80">
        <v>11</v>
      </c>
      <c r="B39" s="79" t="s">
        <v>311</v>
      </c>
      <c r="C39" s="79"/>
      <c r="D39" s="79"/>
      <c r="E39" s="79"/>
      <c r="F39" s="79"/>
      <c r="G39" s="85"/>
      <c r="H39" s="83"/>
      <c r="I39" s="78"/>
    </row>
    <row r="40" spans="1:9">
      <c r="A40" s="80"/>
      <c r="B40" s="79"/>
      <c r="C40" s="77">
        <v>1</v>
      </c>
      <c r="D40" s="81">
        <v>5.0999999999999996</v>
      </c>
      <c r="E40" s="81">
        <v>4.55</v>
      </c>
      <c r="F40" s="81"/>
      <c r="G40" s="81">
        <f t="shared" ref="G40:G45" si="1">C40*D40*E40</f>
        <v>23.204999999999998</v>
      </c>
      <c r="H40" s="82"/>
      <c r="I40" s="78"/>
    </row>
    <row r="41" spans="1:9">
      <c r="A41" s="80"/>
      <c r="B41" s="79"/>
      <c r="C41" s="77">
        <v>2</v>
      </c>
      <c r="D41" s="81">
        <v>5.0999999999999996</v>
      </c>
      <c r="E41" s="81">
        <v>0.125</v>
      </c>
      <c r="F41" s="81"/>
      <c r="G41" s="81">
        <f t="shared" si="1"/>
        <v>1.2749999999999999</v>
      </c>
      <c r="H41" s="82"/>
      <c r="I41" s="78"/>
    </row>
    <row r="42" spans="1:9">
      <c r="A42" s="80"/>
      <c r="B42" s="79"/>
      <c r="C42" s="77">
        <v>2</v>
      </c>
      <c r="D42" s="81">
        <v>4.55</v>
      </c>
      <c r="E42" s="81">
        <v>0.125</v>
      </c>
      <c r="F42" s="81"/>
      <c r="G42" s="81">
        <f t="shared" si="1"/>
        <v>1.1375</v>
      </c>
      <c r="H42" s="83"/>
      <c r="I42" s="78"/>
    </row>
    <row r="43" spans="1:9">
      <c r="A43" s="80"/>
      <c r="B43" s="79"/>
      <c r="C43" s="77">
        <v>6</v>
      </c>
      <c r="D43" s="81">
        <v>0.55000000000000004</v>
      </c>
      <c r="E43" s="81">
        <v>3</v>
      </c>
      <c r="F43" s="81"/>
      <c r="G43" s="81">
        <f t="shared" si="1"/>
        <v>9.9</v>
      </c>
      <c r="H43" s="82"/>
      <c r="I43" s="79"/>
    </row>
    <row r="44" spans="1:9">
      <c r="A44" s="80"/>
      <c r="B44" s="79"/>
      <c r="C44" s="77">
        <v>4</v>
      </c>
      <c r="D44" s="81">
        <v>7.7</v>
      </c>
      <c r="E44" s="81">
        <v>0.125</v>
      </c>
      <c r="F44" s="81"/>
      <c r="G44" s="81">
        <f t="shared" si="1"/>
        <v>3.85</v>
      </c>
      <c r="H44" s="82"/>
      <c r="I44" s="79"/>
    </row>
    <row r="45" spans="1:9">
      <c r="A45" s="80"/>
      <c r="B45" s="79"/>
      <c r="C45" s="77">
        <v>6</v>
      </c>
      <c r="D45" s="81">
        <v>4.55</v>
      </c>
      <c r="E45" s="81">
        <v>0.125</v>
      </c>
      <c r="F45" s="81"/>
      <c r="G45" s="81">
        <f t="shared" si="1"/>
        <v>3.4124999999999996</v>
      </c>
      <c r="H45" s="82">
        <f>G40+G41+G42+G43+G44+G45</f>
        <v>42.78</v>
      </c>
      <c r="I45" s="78" t="s">
        <v>131</v>
      </c>
    </row>
    <row r="46" spans="1:9" ht="146.25">
      <c r="A46" s="80">
        <v>12</v>
      </c>
      <c r="B46" s="79" t="s">
        <v>166</v>
      </c>
      <c r="C46" s="79"/>
      <c r="D46" s="79"/>
      <c r="E46" s="79"/>
      <c r="F46" s="79"/>
      <c r="G46" s="85"/>
      <c r="H46" s="83"/>
      <c r="I46" s="79"/>
    </row>
    <row r="47" spans="1:9">
      <c r="A47" s="80"/>
      <c r="B47" s="79"/>
      <c r="C47" s="77">
        <v>1</v>
      </c>
      <c r="D47" s="81">
        <v>5.0999999999999996</v>
      </c>
      <c r="E47" s="81">
        <v>4.55</v>
      </c>
      <c r="F47" s="81"/>
      <c r="G47" s="81">
        <f>C47*D47*E47</f>
        <v>23.204999999999998</v>
      </c>
      <c r="H47" s="82">
        <v>23.204999999999998</v>
      </c>
      <c r="I47" s="78" t="s">
        <v>131</v>
      </c>
    </row>
    <row r="48" spans="1:9" ht="146.25">
      <c r="A48" s="80">
        <v>13</v>
      </c>
      <c r="B48" s="79" t="s">
        <v>312</v>
      </c>
      <c r="C48" s="79"/>
      <c r="D48" s="79"/>
      <c r="E48" s="79"/>
      <c r="F48" s="79"/>
      <c r="G48" s="85"/>
      <c r="H48" s="82">
        <v>0.78600000000000003</v>
      </c>
      <c r="I48" s="78" t="s">
        <v>132</v>
      </c>
    </row>
    <row r="49" spans="1:9" ht="112.5">
      <c r="A49" s="80">
        <v>14</v>
      </c>
      <c r="B49" s="79" t="s">
        <v>313</v>
      </c>
      <c r="C49" s="79"/>
      <c r="D49" s="79"/>
      <c r="E49" s="79"/>
      <c r="F49" s="79"/>
      <c r="G49" s="85"/>
      <c r="H49" s="83"/>
      <c r="I49" s="78"/>
    </row>
    <row r="50" spans="1:9">
      <c r="A50" s="80"/>
      <c r="B50" s="79"/>
      <c r="C50" s="77">
        <v>2</v>
      </c>
      <c r="D50" s="81">
        <v>2.1</v>
      </c>
      <c r="E50" s="81">
        <v>1</v>
      </c>
      <c r="F50" s="81"/>
      <c r="G50" s="81">
        <f>C50*D50*E50</f>
        <v>4.2</v>
      </c>
      <c r="H50" s="82">
        <v>4.2</v>
      </c>
      <c r="I50" s="78" t="s">
        <v>131</v>
      </c>
    </row>
    <row r="51" spans="1:9" ht="43.5">
      <c r="A51" s="80">
        <v>15</v>
      </c>
      <c r="B51" s="89" t="s">
        <v>314</v>
      </c>
      <c r="C51" s="89"/>
      <c r="D51" s="89"/>
      <c r="E51" s="89"/>
      <c r="F51" s="89"/>
      <c r="G51" s="90"/>
      <c r="H51" s="82"/>
      <c r="I51" s="79"/>
    </row>
    <row r="52" spans="1:9">
      <c r="A52" s="91"/>
      <c r="B52" s="92"/>
      <c r="C52" s="77">
        <v>2</v>
      </c>
      <c r="D52" s="81">
        <v>5.0999999999999996</v>
      </c>
      <c r="E52" s="81">
        <v>0.25</v>
      </c>
      <c r="F52" s="81">
        <v>0.6</v>
      </c>
      <c r="G52" s="81">
        <f>C52*D52*E52*F52</f>
        <v>1.5299999999999998</v>
      </c>
      <c r="H52" s="82"/>
      <c r="I52" s="78"/>
    </row>
    <row r="53" spans="1:9">
      <c r="A53" s="91"/>
      <c r="B53" s="92"/>
      <c r="C53" s="77">
        <v>3</v>
      </c>
      <c r="D53" s="81">
        <v>4.55</v>
      </c>
      <c r="E53" s="81">
        <v>0.25</v>
      </c>
      <c r="F53" s="81">
        <v>0.6</v>
      </c>
      <c r="G53" s="81">
        <f>C53*D53*E53*F53</f>
        <v>2.0474999999999999</v>
      </c>
      <c r="H53" s="82"/>
      <c r="I53" s="78"/>
    </row>
    <row r="54" spans="1:9">
      <c r="A54" s="91"/>
      <c r="B54" s="92"/>
      <c r="C54" s="77">
        <v>2</v>
      </c>
      <c r="D54" s="81">
        <v>2.5</v>
      </c>
      <c r="E54" s="81">
        <v>0.25</v>
      </c>
      <c r="F54" s="81">
        <v>0.6</v>
      </c>
      <c r="G54" s="81">
        <f>C54*D54*E54*F54</f>
        <v>0.75</v>
      </c>
      <c r="H54" s="82"/>
      <c r="I54" s="79"/>
    </row>
    <row r="55" spans="1:9">
      <c r="A55" s="91"/>
      <c r="B55" s="92"/>
      <c r="C55" s="77">
        <v>2</v>
      </c>
      <c r="D55" s="81">
        <v>1</v>
      </c>
      <c r="E55" s="81">
        <v>0.5</v>
      </c>
      <c r="F55" s="81">
        <v>0.3</v>
      </c>
      <c r="G55" s="81">
        <f>C55*D55*E55*F55</f>
        <v>0.3</v>
      </c>
      <c r="H55" s="82">
        <v>4.6280000000000001</v>
      </c>
      <c r="I55" s="79" t="s">
        <v>9</v>
      </c>
    </row>
    <row r="56" spans="1:9" ht="43.5">
      <c r="A56" s="91">
        <v>16</v>
      </c>
      <c r="B56" s="92" t="s">
        <v>315</v>
      </c>
      <c r="C56" s="92"/>
      <c r="D56" s="92"/>
      <c r="E56" s="92"/>
      <c r="F56" s="92"/>
      <c r="G56" s="94"/>
      <c r="H56" s="95"/>
      <c r="I56" s="96"/>
    </row>
    <row r="57" spans="1:9">
      <c r="A57" s="97"/>
      <c r="B57" s="98"/>
      <c r="C57" s="77">
        <v>2</v>
      </c>
      <c r="D57" s="81">
        <v>5.0999999999999996</v>
      </c>
      <c r="E57" s="81">
        <v>0.25</v>
      </c>
      <c r="F57" s="81">
        <v>3</v>
      </c>
      <c r="G57" s="81">
        <f>C57*D57*E57*F57</f>
        <v>7.6499999999999995</v>
      </c>
      <c r="H57" s="82"/>
      <c r="I57" s="79"/>
    </row>
    <row r="58" spans="1:9">
      <c r="A58" s="99"/>
      <c r="B58" s="100"/>
      <c r="C58" s="77">
        <v>3</v>
      </c>
      <c r="D58" s="81">
        <v>4.55</v>
      </c>
      <c r="E58" s="81">
        <v>0.25</v>
      </c>
      <c r="F58" s="81">
        <v>3</v>
      </c>
      <c r="G58" s="81">
        <f>C58*D58*E58*F58</f>
        <v>10.237499999999999</v>
      </c>
      <c r="H58" s="82">
        <v>17.888000000000002</v>
      </c>
      <c r="I58" s="79" t="s">
        <v>9</v>
      </c>
    </row>
    <row r="59" spans="1:9" ht="33.75">
      <c r="A59" s="99">
        <v>17</v>
      </c>
      <c r="B59" s="101" t="s">
        <v>283</v>
      </c>
      <c r="C59" s="101"/>
      <c r="D59" s="101"/>
      <c r="E59" s="101"/>
      <c r="F59" s="101"/>
      <c r="G59" s="102"/>
      <c r="H59" s="103">
        <v>23.21</v>
      </c>
      <c r="I59" s="105" t="s">
        <v>131</v>
      </c>
    </row>
    <row r="60" spans="1:9" ht="101.25">
      <c r="A60" s="106">
        <v>18</v>
      </c>
      <c r="B60" s="107" t="s">
        <v>316</v>
      </c>
      <c r="C60" s="107"/>
      <c r="D60" s="107"/>
      <c r="E60" s="107"/>
      <c r="F60" s="107"/>
      <c r="G60" s="108"/>
      <c r="H60" s="109"/>
      <c r="I60" s="110"/>
    </row>
    <row r="61" spans="1:9">
      <c r="A61" s="106"/>
      <c r="B61" s="107"/>
      <c r="C61" s="77">
        <v>2</v>
      </c>
      <c r="D61" s="81">
        <v>5.0999999999999996</v>
      </c>
      <c r="E61" s="81">
        <v>3.75</v>
      </c>
      <c r="F61" s="81"/>
      <c r="G61" s="81">
        <f t="shared" ref="G61:G66" si="2">C61*D61*E61</f>
        <v>38.25</v>
      </c>
      <c r="H61" s="109"/>
      <c r="I61" s="110"/>
    </row>
    <row r="62" spans="1:9">
      <c r="A62" s="106"/>
      <c r="B62" s="107"/>
      <c r="C62" s="77">
        <v>2</v>
      </c>
      <c r="D62" s="81">
        <v>4.55</v>
      </c>
      <c r="E62" s="81">
        <v>3.75</v>
      </c>
      <c r="F62" s="81"/>
      <c r="G62" s="81">
        <f t="shared" si="2"/>
        <v>34.125</v>
      </c>
      <c r="H62" s="109"/>
      <c r="I62" s="110"/>
    </row>
    <row r="63" spans="1:9">
      <c r="A63" s="106"/>
      <c r="B63" s="107"/>
      <c r="C63" s="77">
        <v>2</v>
      </c>
      <c r="D63" s="81">
        <v>4.55</v>
      </c>
      <c r="E63" s="81">
        <v>3</v>
      </c>
      <c r="F63" s="81"/>
      <c r="G63" s="81">
        <f t="shared" si="2"/>
        <v>27.299999999999997</v>
      </c>
      <c r="H63" s="83"/>
      <c r="I63" s="78"/>
    </row>
    <row r="64" spans="1:9">
      <c r="A64" s="106"/>
      <c r="B64" s="107"/>
      <c r="C64" s="77">
        <v>2</v>
      </c>
      <c r="D64" s="81">
        <v>5.0999999999999996</v>
      </c>
      <c r="E64" s="81">
        <v>3</v>
      </c>
      <c r="F64" s="81"/>
      <c r="G64" s="81">
        <f t="shared" si="2"/>
        <v>30.599999999999998</v>
      </c>
      <c r="H64" s="82"/>
      <c r="I64" s="79"/>
    </row>
    <row r="65" spans="1:9">
      <c r="A65" s="106"/>
      <c r="B65" s="107"/>
      <c r="C65" s="77">
        <v>6</v>
      </c>
      <c r="D65" s="81">
        <v>1</v>
      </c>
      <c r="E65" s="81">
        <v>3</v>
      </c>
      <c r="F65" s="81"/>
      <c r="G65" s="81">
        <f t="shared" si="2"/>
        <v>18</v>
      </c>
      <c r="H65" s="82"/>
      <c r="I65" s="79"/>
    </row>
    <row r="66" spans="1:9">
      <c r="A66" s="106"/>
      <c r="B66" s="107"/>
      <c r="C66" s="77">
        <v>10</v>
      </c>
      <c r="D66" s="81">
        <v>1.2</v>
      </c>
      <c r="E66" s="81">
        <v>3</v>
      </c>
      <c r="F66" s="81"/>
      <c r="G66" s="81">
        <f t="shared" si="2"/>
        <v>36</v>
      </c>
      <c r="H66" s="82">
        <v>184.28</v>
      </c>
      <c r="I66" s="78" t="s">
        <v>131</v>
      </c>
    </row>
    <row r="67" spans="1:9" ht="112.5">
      <c r="A67" s="80">
        <v>19</v>
      </c>
      <c r="B67" s="79" t="s">
        <v>317</v>
      </c>
      <c r="C67" s="79"/>
      <c r="D67" s="79"/>
      <c r="E67" s="79"/>
      <c r="F67" s="79"/>
      <c r="G67" s="85"/>
      <c r="H67" s="83"/>
      <c r="I67" s="78"/>
    </row>
    <row r="68" spans="1:9">
      <c r="A68" s="80"/>
      <c r="B68" s="79"/>
      <c r="C68" s="77">
        <v>1</v>
      </c>
      <c r="D68" s="81">
        <v>5.0999999999999996</v>
      </c>
      <c r="E68" s="81">
        <v>4.55</v>
      </c>
      <c r="F68" s="81"/>
      <c r="G68" s="81">
        <f>C68*D68*E68</f>
        <v>23.204999999999998</v>
      </c>
      <c r="H68" s="82">
        <v>23.21</v>
      </c>
      <c r="I68" s="78" t="s">
        <v>131</v>
      </c>
    </row>
    <row r="69" spans="1:9" ht="45">
      <c r="A69" s="80">
        <v>20</v>
      </c>
      <c r="B69" s="79" t="s">
        <v>318</v>
      </c>
      <c r="C69" s="79"/>
      <c r="D69" s="79"/>
      <c r="E69" s="79"/>
      <c r="F69" s="79"/>
      <c r="G69" s="85"/>
      <c r="H69" s="83"/>
      <c r="I69" s="78"/>
    </row>
    <row r="70" spans="1:9">
      <c r="A70" s="80"/>
      <c r="B70" s="79"/>
      <c r="C70" s="77">
        <v>2</v>
      </c>
      <c r="D70" s="81">
        <v>5.0999999999999996</v>
      </c>
      <c r="E70" s="81">
        <v>0.75</v>
      </c>
      <c r="F70" s="81"/>
      <c r="G70" s="81">
        <f>C70*D70*E70</f>
        <v>7.6499999999999995</v>
      </c>
      <c r="H70" s="82"/>
      <c r="I70" s="79"/>
    </row>
    <row r="71" spans="1:9">
      <c r="A71" s="80"/>
      <c r="B71" s="79"/>
      <c r="C71" s="77">
        <v>2</v>
      </c>
      <c r="D71" s="81">
        <v>4.55</v>
      </c>
      <c r="E71" s="81">
        <v>0.75</v>
      </c>
      <c r="F71" s="81"/>
      <c r="G71" s="81">
        <f>C71*D71*E71</f>
        <v>6.8249999999999993</v>
      </c>
      <c r="H71" s="82">
        <v>14.48</v>
      </c>
      <c r="I71" s="78" t="s">
        <v>131</v>
      </c>
    </row>
    <row r="72" spans="1:9" ht="112.5">
      <c r="A72" s="80">
        <v>21</v>
      </c>
      <c r="B72" s="79" t="s">
        <v>319</v>
      </c>
      <c r="C72" s="79"/>
      <c r="D72" s="79"/>
      <c r="E72" s="79"/>
      <c r="F72" s="79"/>
      <c r="G72" s="85"/>
      <c r="H72" s="83"/>
      <c r="I72" s="78"/>
    </row>
    <row r="73" spans="1:9">
      <c r="A73" s="80"/>
      <c r="B73" s="79"/>
      <c r="C73" s="79">
        <v>8</v>
      </c>
      <c r="D73" s="111">
        <v>2.1</v>
      </c>
      <c r="E73" s="79"/>
      <c r="F73" s="79"/>
      <c r="G73" s="85">
        <v>16.8</v>
      </c>
      <c r="H73" s="83"/>
      <c r="I73" s="78"/>
    </row>
    <row r="74" spans="1:9">
      <c r="A74" s="80"/>
      <c r="B74" s="79"/>
      <c r="C74" s="79">
        <v>4</v>
      </c>
      <c r="D74" s="79">
        <v>0.75</v>
      </c>
      <c r="E74" s="79"/>
      <c r="F74" s="79"/>
      <c r="G74" s="85">
        <v>3</v>
      </c>
      <c r="H74" s="83">
        <v>19.8</v>
      </c>
      <c r="I74" s="78" t="s">
        <v>135</v>
      </c>
    </row>
    <row r="75" spans="1:9" ht="112.5">
      <c r="A75" s="80">
        <v>22</v>
      </c>
      <c r="B75" s="79" t="s">
        <v>320</v>
      </c>
      <c r="C75" s="79"/>
      <c r="D75" s="79"/>
      <c r="E75" s="79"/>
      <c r="F75" s="79"/>
      <c r="G75" s="85"/>
      <c r="H75" s="83"/>
      <c r="I75" s="78"/>
    </row>
    <row r="76" spans="1:9">
      <c r="A76" s="80"/>
      <c r="B76" s="79"/>
      <c r="C76" s="77">
        <v>4</v>
      </c>
      <c r="D76" s="81">
        <v>2.1</v>
      </c>
      <c r="E76" s="81">
        <v>0.75</v>
      </c>
      <c r="F76" s="81"/>
      <c r="G76" s="81">
        <f>C76*D76*E76</f>
        <v>6.3000000000000007</v>
      </c>
      <c r="H76" s="82">
        <f>G76</f>
        <v>6.3000000000000007</v>
      </c>
      <c r="I76" s="78" t="s">
        <v>131</v>
      </c>
    </row>
    <row r="77" spans="1:9" ht="56.25">
      <c r="A77" s="80">
        <v>23</v>
      </c>
      <c r="B77" s="79" t="s">
        <v>284</v>
      </c>
      <c r="C77" s="79"/>
      <c r="D77" s="79"/>
      <c r="E77" s="79"/>
      <c r="F77" s="79"/>
      <c r="G77" s="85"/>
      <c r="H77" s="83">
        <v>5</v>
      </c>
      <c r="I77" s="78" t="s">
        <v>14</v>
      </c>
    </row>
    <row r="78" spans="1:9" ht="45">
      <c r="A78" s="80">
        <v>24</v>
      </c>
      <c r="B78" s="79" t="s">
        <v>321</v>
      </c>
      <c r="C78" s="79"/>
      <c r="D78" s="79"/>
      <c r="E78" s="79"/>
      <c r="F78" s="79"/>
      <c r="G78" s="85"/>
      <c r="H78" s="83">
        <v>15</v>
      </c>
      <c r="I78" s="78" t="s">
        <v>14</v>
      </c>
    </row>
    <row r="79" spans="1:9" ht="45">
      <c r="A79" s="80">
        <v>25</v>
      </c>
      <c r="B79" s="79" t="s">
        <v>285</v>
      </c>
      <c r="C79" s="79"/>
      <c r="D79" s="79"/>
      <c r="E79" s="79"/>
      <c r="F79" s="79"/>
      <c r="G79" s="85"/>
      <c r="H79" s="83">
        <v>10</v>
      </c>
      <c r="I79" s="78" t="s">
        <v>14</v>
      </c>
    </row>
    <row r="80" spans="1:9" ht="64.5" customHeight="1">
      <c r="A80" s="80">
        <v>26</v>
      </c>
      <c r="B80" s="79" t="s">
        <v>322</v>
      </c>
      <c r="C80" s="79"/>
      <c r="D80" s="79"/>
      <c r="E80" s="79"/>
      <c r="F80" s="79"/>
      <c r="G80" s="85"/>
      <c r="H80" s="83">
        <v>5</v>
      </c>
      <c r="I80" s="78" t="s">
        <v>14</v>
      </c>
    </row>
    <row r="81" spans="1:9" ht="123.75">
      <c r="A81" s="80">
        <v>27</v>
      </c>
      <c r="B81" s="77" t="s">
        <v>323</v>
      </c>
      <c r="C81" s="77"/>
      <c r="D81" s="77"/>
      <c r="E81" s="77"/>
      <c r="F81" s="77"/>
      <c r="G81" s="81"/>
      <c r="H81" s="83">
        <v>4</v>
      </c>
      <c r="I81" s="78" t="s">
        <v>61</v>
      </c>
    </row>
    <row r="82" spans="1:9" ht="56.25">
      <c r="A82" s="80">
        <v>28</v>
      </c>
      <c r="B82" s="79" t="s">
        <v>324</v>
      </c>
      <c r="C82" s="79"/>
      <c r="D82" s="79"/>
      <c r="E82" s="79"/>
      <c r="F82" s="79"/>
      <c r="G82" s="85"/>
      <c r="H82" s="83">
        <v>207.5</v>
      </c>
      <c r="I82" s="78" t="s">
        <v>131</v>
      </c>
    </row>
    <row r="83" spans="1:9" ht="90">
      <c r="A83" s="80">
        <v>29</v>
      </c>
      <c r="B83" s="77" t="s">
        <v>325</v>
      </c>
      <c r="C83" s="77"/>
      <c r="D83" s="77"/>
      <c r="E83" s="77"/>
      <c r="F83" s="77"/>
      <c r="G83" s="81"/>
      <c r="H83" s="83">
        <v>52.68</v>
      </c>
      <c r="I83" s="78" t="s">
        <v>62</v>
      </c>
    </row>
    <row r="84" spans="1:9" ht="33.75">
      <c r="A84" s="80">
        <v>30</v>
      </c>
      <c r="B84" s="77" t="s">
        <v>326</v>
      </c>
      <c r="C84" s="77"/>
      <c r="D84" s="77"/>
      <c r="E84" s="77"/>
      <c r="F84" s="77"/>
      <c r="G84" s="81"/>
      <c r="H84" s="83">
        <v>52.68</v>
      </c>
      <c r="I84" s="78" t="s">
        <v>62</v>
      </c>
    </row>
    <row r="85" spans="1:9" ht="90">
      <c r="A85" s="80">
        <v>31</v>
      </c>
      <c r="B85" s="77" t="s">
        <v>327</v>
      </c>
      <c r="C85" s="77"/>
      <c r="D85" s="77"/>
      <c r="E85" s="77"/>
      <c r="F85" s="77"/>
      <c r="G85" s="81"/>
      <c r="H85" s="83">
        <v>72.39</v>
      </c>
      <c r="I85" s="78" t="s">
        <v>62</v>
      </c>
    </row>
    <row r="86" spans="1:9" ht="90">
      <c r="A86" s="80">
        <v>32</v>
      </c>
      <c r="B86" s="77" t="s">
        <v>328</v>
      </c>
      <c r="C86" s="77"/>
      <c r="D86" s="77"/>
      <c r="E86" s="77"/>
      <c r="F86" s="77"/>
      <c r="G86" s="81"/>
      <c r="H86" s="83">
        <v>72.39</v>
      </c>
      <c r="I86" s="78" t="s">
        <v>62</v>
      </c>
    </row>
    <row r="87" spans="1:9" ht="45">
      <c r="A87" s="80">
        <v>33</v>
      </c>
      <c r="B87" s="79" t="s">
        <v>329</v>
      </c>
      <c r="C87" s="79"/>
      <c r="D87" s="79"/>
      <c r="E87" s="79"/>
      <c r="F87" s="79"/>
      <c r="G87" s="85"/>
      <c r="H87" s="83">
        <v>6.35</v>
      </c>
      <c r="I87" s="78" t="s">
        <v>131</v>
      </c>
    </row>
    <row r="88" spans="1:9" ht="112.5">
      <c r="A88" s="80">
        <v>34</v>
      </c>
      <c r="B88" s="79" t="s">
        <v>330</v>
      </c>
      <c r="C88" s="79"/>
      <c r="D88" s="79"/>
      <c r="E88" s="79"/>
      <c r="F88" s="79"/>
      <c r="G88" s="85"/>
      <c r="H88" s="83">
        <v>6.35</v>
      </c>
      <c r="I88" s="78" t="s">
        <v>131</v>
      </c>
    </row>
    <row r="89" spans="1:9" ht="123.75">
      <c r="A89" s="80">
        <v>35</v>
      </c>
      <c r="B89" s="79" t="s">
        <v>331</v>
      </c>
      <c r="C89" s="79"/>
      <c r="D89" s="79"/>
      <c r="E89" s="79"/>
      <c r="F89" s="79"/>
      <c r="G89" s="85"/>
      <c r="H89" s="82">
        <v>0.51600000000000001</v>
      </c>
      <c r="I89" s="78" t="s">
        <v>134</v>
      </c>
    </row>
    <row r="90" spans="1:9" ht="45">
      <c r="A90" s="80">
        <v>36</v>
      </c>
      <c r="B90" s="79" t="s">
        <v>286</v>
      </c>
      <c r="C90" s="79"/>
      <c r="D90" s="79"/>
      <c r="E90" s="79"/>
      <c r="F90" s="79"/>
      <c r="G90" s="85"/>
      <c r="H90" s="83">
        <v>5.16</v>
      </c>
      <c r="I90" s="78" t="s">
        <v>131</v>
      </c>
    </row>
    <row r="91" spans="1:9" ht="78.75">
      <c r="A91" s="80">
        <v>37</v>
      </c>
      <c r="B91" s="79" t="s">
        <v>332</v>
      </c>
      <c r="C91" s="79"/>
      <c r="D91" s="79"/>
      <c r="E91" s="79"/>
      <c r="F91" s="79"/>
      <c r="G91" s="85"/>
      <c r="H91" s="83">
        <v>5.16</v>
      </c>
      <c r="I91" s="78" t="s">
        <v>131</v>
      </c>
    </row>
    <row r="92" spans="1:9" ht="247.5">
      <c r="A92" s="80">
        <v>38</v>
      </c>
      <c r="B92" s="79" t="s">
        <v>127</v>
      </c>
      <c r="C92" s="79"/>
      <c r="D92" s="79"/>
      <c r="E92" s="79"/>
      <c r="F92" s="79"/>
      <c r="G92" s="85"/>
      <c r="H92" s="83">
        <v>23.21</v>
      </c>
      <c r="I92" s="78" t="s">
        <v>131</v>
      </c>
    </row>
    <row r="93" spans="1:9" ht="168.75">
      <c r="A93" s="80">
        <v>39</v>
      </c>
      <c r="B93" s="79" t="s">
        <v>333</v>
      </c>
      <c r="C93" s="79"/>
      <c r="D93" s="79"/>
      <c r="E93" s="79"/>
      <c r="F93" s="79"/>
      <c r="G93" s="85"/>
      <c r="H93" s="83"/>
      <c r="I93" s="78"/>
    </row>
    <row r="94" spans="1:9">
      <c r="A94" s="80"/>
      <c r="B94" s="79"/>
      <c r="C94" s="77">
        <v>2</v>
      </c>
      <c r="D94" s="81">
        <v>7.375</v>
      </c>
      <c r="E94" s="81">
        <v>2.1</v>
      </c>
      <c r="F94" s="81"/>
      <c r="G94" s="81">
        <f t="shared" ref="G94:G97" si="3">C94*D94*E94</f>
        <v>30.975000000000001</v>
      </c>
      <c r="H94" s="83"/>
      <c r="I94" s="78"/>
    </row>
    <row r="95" spans="1:9">
      <c r="A95" s="80"/>
      <c r="B95" s="79"/>
      <c r="C95" s="77">
        <v>2</v>
      </c>
      <c r="D95" s="81">
        <v>3.25</v>
      </c>
      <c r="E95" s="81">
        <v>2.1</v>
      </c>
      <c r="F95" s="81"/>
      <c r="G95" s="81">
        <f t="shared" si="3"/>
        <v>13.65</v>
      </c>
      <c r="H95" s="82"/>
      <c r="I95" s="79"/>
    </row>
    <row r="96" spans="1:9">
      <c r="A96" s="80"/>
      <c r="B96" s="79"/>
      <c r="C96" s="77">
        <v>6</v>
      </c>
      <c r="D96" s="81">
        <v>1</v>
      </c>
      <c r="E96" s="81">
        <v>2.1</v>
      </c>
      <c r="F96" s="81"/>
      <c r="G96" s="81">
        <f t="shared" si="3"/>
        <v>12.600000000000001</v>
      </c>
      <c r="H96" s="82"/>
      <c r="I96" s="79"/>
    </row>
    <row r="97" spans="1:9">
      <c r="A97" s="80"/>
      <c r="B97" s="79"/>
      <c r="C97" s="77">
        <v>10</v>
      </c>
      <c r="D97" s="81">
        <v>1.2</v>
      </c>
      <c r="E97" s="81">
        <v>2.1</v>
      </c>
      <c r="F97" s="81"/>
      <c r="G97" s="81">
        <f t="shared" si="3"/>
        <v>25.200000000000003</v>
      </c>
      <c r="H97" s="82">
        <v>82.43</v>
      </c>
      <c r="I97" s="78" t="s">
        <v>131</v>
      </c>
    </row>
    <row r="98" spans="1:9" ht="146.25">
      <c r="A98" s="80">
        <v>40</v>
      </c>
      <c r="B98" s="79" t="s">
        <v>334</v>
      </c>
      <c r="C98" s="79"/>
      <c r="D98" s="79"/>
      <c r="E98" s="79"/>
      <c r="F98" s="79"/>
      <c r="G98" s="85"/>
      <c r="H98" s="83">
        <v>8.4</v>
      </c>
      <c r="I98" s="78" t="s">
        <v>135</v>
      </c>
    </row>
    <row r="99" spans="1:9">
      <c r="A99" s="80">
        <v>41</v>
      </c>
      <c r="B99" s="78" t="s">
        <v>183</v>
      </c>
      <c r="C99" s="78"/>
      <c r="D99" s="78"/>
      <c r="E99" s="78"/>
      <c r="F99" s="78"/>
      <c r="G99" s="112"/>
      <c r="H99" s="83">
        <v>7.2</v>
      </c>
      <c r="I99" s="78" t="s">
        <v>135</v>
      </c>
    </row>
    <row r="100" spans="1:9">
      <c r="A100" s="80">
        <v>42</v>
      </c>
      <c r="B100" s="78" t="s">
        <v>184</v>
      </c>
      <c r="C100" s="78"/>
      <c r="D100" s="78"/>
      <c r="E100" s="78"/>
      <c r="F100" s="78"/>
      <c r="G100" s="112"/>
      <c r="H100" s="83">
        <v>6.48</v>
      </c>
      <c r="I100" s="78" t="s">
        <v>135</v>
      </c>
    </row>
    <row r="101" spans="1:9" ht="45">
      <c r="A101" s="80">
        <v>43</v>
      </c>
      <c r="B101" s="79" t="s">
        <v>335</v>
      </c>
      <c r="C101" s="79"/>
      <c r="D101" s="79"/>
      <c r="E101" s="79"/>
      <c r="F101" s="79"/>
      <c r="G101" s="85"/>
      <c r="H101" s="83">
        <v>1.08</v>
      </c>
      <c r="I101" s="78" t="s">
        <v>7</v>
      </c>
    </row>
    <row r="102" spans="1:9" ht="45">
      <c r="A102" s="80">
        <v>44</v>
      </c>
      <c r="B102" s="79" t="s">
        <v>287</v>
      </c>
      <c r="C102" s="79"/>
      <c r="D102" s="79"/>
      <c r="E102" s="79"/>
      <c r="F102" s="79"/>
      <c r="G102" s="85"/>
      <c r="H102" s="83">
        <v>450</v>
      </c>
      <c r="I102" s="78" t="s">
        <v>14</v>
      </c>
    </row>
    <row r="103" spans="1:9" ht="96" customHeight="1">
      <c r="A103" s="80">
        <v>45</v>
      </c>
      <c r="B103" s="79" t="s">
        <v>64</v>
      </c>
      <c r="C103" s="79"/>
      <c r="D103" s="79"/>
      <c r="E103" s="79"/>
      <c r="F103" s="79"/>
      <c r="G103" s="85"/>
      <c r="H103" s="113">
        <v>10</v>
      </c>
      <c r="I103" s="115" t="s">
        <v>14</v>
      </c>
    </row>
    <row r="104" spans="1:9" ht="33.75">
      <c r="A104" s="80">
        <v>46</v>
      </c>
      <c r="B104" s="79" t="s">
        <v>288</v>
      </c>
      <c r="C104" s="79"/>
      <c r="D104" s="79"/>
      <c r="E104" s="79"/>
      <c r="F104" s="79"/>
      <c r="G104" s="85"/>
      <c r="H104" s="113">
        <v>3</v>
      </c>
      <c r="I104" s="115" t="s">
        <v>14</v>
      </c>
    </row>
    <row r="105" spans="1:9" ht="33.75">
      <c r="A105" s="80">
        <v>47</v>
      </c>
      <c r="B105" s="79" t="s">
        <v>289</v>
      </c>
      <c r="C105" s="79"/>
      <c r="D105" s="79"/>
      <c r="E105" s="79"/>
      <c r="F105" s="79"/>
      <c r="G105" s="85"/>
      <c r="H105" s="113">
        <v>3</v>
      </c>
      <c r="I105" s="115" t="s">
        <v>14</v>
      </c>
    </row>
    <row r="106" spans="1:9">
      <c r="A106" s="80"/>
      <c r="B106" s="173" t="s">
        <v>13</v>
      </c>
      <c r="C106" s="174"/>
      <c r="D106" s="174"/>
      <c r="E106" s="174"/>
      <c r="F106" s="174"/>
      <c r="G106" s="174"/>
      <c r="H106" s="175"/>
      <c r="I106" s="115"/>
    </row>
    <row r="107" spans="1:9" ht="56.25">
      <c r="A107" s="80">
        <v>48</v>
      </c>
      <c r="B107" s="79" t="s">
        <v>290</v>
      </c>
      <c r="C107" s="79"/>
      <c r="D107" s="79"/>
      <c r="E107" s="79"/>
      <c r="F107" s="79"/>
      <c r="G107" s="85"/>
      <c r="H107" s="83">
        <v>4</v>
      </c>
      <c r="I107" s="115" t="s">
        <v>14</v>
      </c>
    </row>
    <row r="108" spans="1:9" ht="56.25">
      <c r="A108" s="80">
        <f>A107+1</f>
        <v>49</v>
      </c>
      <c r="B108" s="79" t="s">
        <v>336</v>
      </c>
      <c r="C108" s="79"/>
      <c r="D108" s="79"/>
      <c r="E108" s="79"/>
      <c r="F108" s="79"/>
      <c r="G108" s="85"/>
      <c r="H108" s="83">
        <v>4</v>
      </c>
      <c r="I108" s="115" t="s">
        <v>14</v>
      </c>
    </row>
    <row r="109" spans="1:9" ht="67.5">
      <c r="A109" s="80">
        <f t="shared" ref="A109:A152" si="4">A108+1</f>
        <v>50</v>
      </c>
      <c r="B109" s="79" t="s">
        <v>337</v>
      </c>
      <c r="C109" s="79"/>
      <c r="D109" s="79"/>
      <c r="E109" s="79"/>
      <c r="F109" s="79"/>
      <c r="G109" s="85"/>
      <c r="H109" s="83">
        <v>3</v>
      </c>
      <c r="I109" s="115" t="s">
        <v>14</v>
      </c>
    </row>
    <row r="110" spans="1:9" ht="68.25" customHeight="1">
      <c r="A110" s="80">
        <f t="shared" si="4"/>
        <v>51</v>
      </c>
      <c r="B110" s="77" t="s">
        <v>91</v>
      </c>
      <c r="C110" s="77"/>
      <c r="D110" s="77"/>
      <c r="E110" s="77"/>
      <c r="F110" s="77"/>
      <c r="G110" s="81"/>
      <c r="H110" s="83">
        <v>2</v>
      </c>
      <c r="I110" s="115" t="s">
        <v>66</v>
      </c>
    </row>
    <row r="111" spans="1:9" ht="56.25">
      <c r="A111" s="80">
        <f t="shared" si="4"/>
        <v>52</v>
      </c>
      <c r="B111" s="79" t="s">
        <v>291</v>
      </c>
      <c r="C111" s="79"/>
      <c r="D111" s="79"/>
      <c r="E111" s="79"/>
      <c r="F111" s="79"/>
      <c r="G111" s="85"/>
      <c r="H111" s="83">
        <v>4</v>
      </c>
      <c r="I111" s="115" t="s">
        <v>136</v>
      </c>
    </row>
    <row r="112" spans="1:9" ht="56.25">
      <c r="A112" s="80">
        <f t="shared" si="4"/>
        <v>53</v>
      </c>
      <c r="B112" s="79" t="s">
        <v>338</v>
      </c>
      <c r="C112" s="79"/>
      <c r="D112" s="79"/>
      <c r="E112" s="79"/>
      <c r="F112" s="79"/>
      <c r="G112" s="85"/>
      <c r="H112" s="83">
        <v>4</v>
      </c>
      <c r="I112" s="78" t="s">
        <v>14</v>
      </c>
    </row>
    <row r="113" spans="1:9" ht="45">
      <c r="A113" s="80">
        <f t="shared" si="4"/>
        <v>54</v>
      </c>
      <c r="B113" s="79" t="s">
        <v>339</v>
      </c>
      <c r="C113" s="79"/>
      <c r="D113" s="79"/>
      <c r="E113" s="79"/>
      <c r="F113" s="79"/>
      <c r="G113" s="85"/>
      <c r="H113" s="83">
        <v>2</v>
      </c>
      <c r="I113" s="115" t="s">
        <v>14</v>
      </c>
    </row>
    <row r="114" spans="1:9" ht="78.75">
      <c r="A114" s="80">
        <f t="shared" si="4"/>
        <v>55</v>
      </c>
      <c r="B114" s="79" t="s">
        <v>340</v>
      </c>
      <c r="C114" s="79"/>
      <c r="D114" s="79"/>
      <c r="E114" s="79"/>
      <c r="F114" s="79"/>
      <c r="G114" s="85"/>
      <c r="H114" s="83">
        <v>2</v>
      </c>
      <c r="I114" s="78" t="s">
        <v>14</v>
      </c>
    </row>
    <row r="115" spans="1:9" ht="33.75">
      <c r="A115" s="80">
        <f t="shared" si="4"/>
        <v>56</v>
      </c>
      <c r="B115" s="77" t="s">
        <v>341</v>
      </c>
      <c r="C115" s="77"/>
      <c r="D115" s="77"/>
      <c r="E115" s="77"/>
      <c r="F115" s="77"/>
      <c r="G115" s="81"/>
      <c r="H115" s="83">
        <v>2</v>
      </c>
      <c r="I115" s="78" t="s">
        <v>14</v>
      </c>
    </row>
    <row r="116" spans="1:9" ht="56.25">
      <c r="A116" s="80">
        <f t="shared" si="4"/>
        <v>57</v>
      </c>
      <c r="B116" s="79" t="s">
        <v>342</v>
      </c>
      <c r="C116" s="79"/>
      <c r="D116" s="79"/>
      <c r="E116" s="79"/>
      <c r="F116" s="79"/>
      <c r="G116" s="85"/>
      <c r="H116" s="83">
        <v>5</v>
      </c>
      <c r="I116" s="115" t="s">
        <v>14</v>
      </c>
    </row>
    <row r="117" spans="1:9" ht="56.25">
      <c r="A117" s="80">
        <f t="shared" si="4"/>
        <v>58</v>
      </c>
      <c r="B117" s="79" t="s">
        <v>343</v>
      </c>
      <c r="C117" s="79"/>
      <c r="D117" s="79"/>
      <c r="E117" s="79"/>
      <c r="F117" s="79"/>
      <c r="G117" s="85"/>
      <c r="H117" s="83">
        <v>2</v>
      </c>
      <c r="I117" s="115" t="s">
        <v>14</v>
      </c>
    </row>
    <row r="118" spans="1:9" ht="45">
      <c r="A118" s="80">
        <f t="shared" si="4"/>
        <v>59</v>
      </c>
      <c r="B118" s="79" t="s">
        <v>292</v>
      </c>
      <c r="C118" s="79"/>
      <c r="D118" s="79"/>
      <c r="E118" s="79"/>
      <c r="F118" s="79"/>
      <c r="G118" s="85"/>
      <c r="H118" s="113">
        <v>5</v>
      </c>
      <c r="I118" s="115" t="s">
        <v>14</v>
      </c>
    </row>
    <row r="119" spans="1:9" ht="45">
      <c r="A119" s="80">
        <f t="shared" si="4"/>
        <v>60</v>
      </c>
      <c r="B119" s="79" t="s">
        <v>293</v>
      </c>
      <c r="C119" s="79"/>
      <c r="D119" s="79"/>
      <c r="E119" s="79"/>
      <c r="F119" s="79"/>
      <c r="G119" s="85"/>
      <c r="H119" s="113">
        <v>7</v>
      </c>
      <c r="I119" s="115" t="s">
        <v>14</v>
      </c>
    </row>
    <row r="120" spans="1:9" ht="45">
      <c r="A120" s="80">
        <f t="shared" si="4"/>
        <v>61</v>
      </c>
      <c r="B120" s="79" t="s">
        <v>344</v>
      </c>
      <c r="C120" s="79"/>
      <c r="D120" s="79"/>
      <c r="E120" s="79"/>
      <c r="F120" s="79"/>
      <c r="G120" s="85"/>
      <c r="H120" s="83">
        <v>5</v>
      </c>
      <c r="I120" s="115" t="s">
        <v>14</v>
      </c>
    </row>
    <row r="121" spans="1:9" ht="45">
      <c r="A121" s="80">
        <f t="shared" si="4"/>
        <v>62</v>
      </c>
      <c r="B121" s="79" t="s">
        <v>345</v>
      </c>
      <c r="C121" s="78"/>
      <c r="D121" s="78"/>
      <c r="E121" s="78"/>
      <c r="F121" s="78"/>
      <c r="G121" s="112"/>
      <c r="H121" s="83">
        <v>5</v>
      </c>
      <c r="I121" s="78" t="s">
        <v>14</v>
      </c>
    </row>
    <row r="122" spans="1:9" ht="67.5">
      <c r="A122" s="80">
        <f t="shared" si="4"/>
        <v>63</v>
      </c>
      <c r="B122" s="79" t="s">
        <v>346</v>
      </c>
      <c r="C122" s="79"/>
      <c r="D122" s="79"/>
      <c r="E122" s="79"/>
      <c r="F122" s="79"/>
      <c r="G122" s="85"/>
      <c r="H122" s="83">
        <v>2</v>
      </c>
      <c r="I122" s="78" t="s">
        <v>14</v>
      </c>
    </row>
    <row r="123" spans="1:9" ht="191.25">
      <c r="A123" s="80">
        <f t="shared" si="4"/>
        <v>64</v>
      </c>
      <c r="B123" s="79" t="s">
        <v>347</v>
      </c>
      <c r="C123" s="79"/>
      <c r="D123" s="79"/>
      <c r="E123" s="79"/>
      <c r="F123" s="79"/>
      <c r="G123" s="85"/>
      <c r="H123" s="113">
        <v>25</v>
      </c>
      <c r="I123" s="115" t="s">
        <v>133</v>
      </c>
    </row>
    <row r="124" spans="1:9" ht="22.5">
      <c r="A124" s="80">
        <f t="shared" si="4"/>
        <v>65</v>
      </c>
      <c r="B124" s="79" t="s">
        <v>294</v>
      </c>
      <c r="C124" s="79"/>
      <c r="D124" s="79"/>
      <c r="E124" s="79"/>
      <c r="F124" s="79"/>
      <c r="G124" s="85"/>
      <c r="H124" s="113">
        <v>10</v>
      </c>
      <c r="I124" s="115" t="s">
        <v>133</v>
      </c>
    </row>
    <row r="125" spans="1:9" ht="22.5">
      <c r="A125" s="80">
        <f t="shared" si="4"/>
        <v>66</v>
      </c>
      <c r="B125" s="79" t="s">
        <v>295</v>
      </c>
      <c r="C125" s="79"/>
      <c r="D125" s="79"/>
      <c r="E125" s="79"/>
      <c r="F125" s="79"/>
      <c r="G125" s="85"/>
      <c r="H125" s="113">
        <v>10</v>
      </c>
      <c r="I125" s="115" t="s">
        <v>133</v>
      </c>
    </row>
    <row r="126" spans="1:9" ht="45">
      <c r="A126" s="80">
        <f t="shared" si="4"/>
        <v>67</v>
      </c>
      <c r="B126" s="79" t="s">
        <v>296</v>
      </c>
      <c r="C126" s="79"/>
      <c r="D126" s="79"/>
      <c r="E126" s="79"/>
      <c r="F126" s="79"/>
      <c r="G126" s="85"/>
      <c r="H126" s="83">
        <v>2</v>
      </c>
      <c r="I126" s="78" t="s">
        <v>14</v>
      </c>
    </row>
    <row r="127" spans="1:9" ht="45">
      <c r="A127" s="80">
        <f t="shared" si="4"/>
        <v>68</v>
      </c>
      <c r="B127" s="79" t="s">
        <v>297</v>
      </c>
      <c r="C127" s="79"/>
      <c r="D127" s="79"/>
      <c r="E127" s="79"/>
      <c r="F127" s="79"/>
      <c r="G127" s="85"/>
      <c r="H127" s="83">
        <v>2</v>
      </c>
      <c r="I127" s="115" t="s">
        <v>14</v>
      </c>
    </row>
    <row r="128" spans="1:9" ht="45">
      <c r="A128" s="80">
        <f t="shared" si="4"/>
        <v>69</v>
      </c>
      <c r="B128" s="79" t="s">
        <v>298</v>
      </c>
      <c r="C128" s="79"/>
      <c r="D128" s="79"/>
      <c r="E128" s="79"/>
      <c r="F128" s="79"/>
      <c r="G128" s="85"/>
      <c r="H128" s="83">
        <v>2</v>
      </c>
      <c r="I128" s="115" t="s">
        <v>14</v>
      </c>
    </row>
    <row r="129" spans="1:9" ht="33.75">
      <c r="A129" s="80">
        <f t="shared" si="4"/>
        <v>70</v>
      </c>
      <c r="B129" s="79" t="s">
        <v>299</v>
      </c>
      <c r="C129" s="79"/>
      <c r="D129" s="79"/>
      <c r="E129" s="79"/>
      <c r="F129" s="79"/>
      <c r="G129" s="85"/>
      <c r="H129" s="83">
        <v>4</v>
      </c>
      <c r="I129" s="78" t="s">
        <v>14</v>
      </c>
    </row>
    <row r="130" spans="1:9" ht="45">
      <c r="A130" s="80">
        <f t="shared" si="4"/>
        <v>71</v>
      </c>
      <c r="B130" s="79" t="s">
        <v>348</v>
      </c>
      <c r="C130" s="79"/>
      <c r="D130" s="79"/>
      <c r="E130" s="79"/>
      <c r="F130" s="79"/>
      <c r="G130" s="85"/>
      <c r="H130" s="83">
        <v>30</v>
      </c>
      <c r="I130" s="115" t="s">
        <v>133</v>
      </c>
    </row>
    <row r="131" spans="1:9" ht="22.5">
      <c r="A131" s="80">
        <f t="shared" si="4"/>
        <v>72</v>
      </c>
      <c r="B131" s="77" t="s">
        <v>186</v>
      </c>
      <c r="C131" s="77"/>
      <c r="D131" s="77"/>
      <c r="E131" s="77"/>
      <c r="F131" s="77"/>
      <c r="G131" s="81"/>
      <c r="H131" s="83">
        <v>8</v>
      </c>
      <c r="I131" s="78" t="s">
        <v>14</v>
      </c>
    </row>
    <row r="132" spans="1:9">
      <c r="A132" s="80">
        <f t="shared" si="4"/>
        <v>73</v>
      </c>
      <c r="B132" s="78" t="s">
        <v>187</v>
      </c>
      <c r="C132" s="78"/>
      <c r="D132" s="78"/>
      <c r="E132" s="78"/>
      <c r="F132" s="78"/>
      <c r="G132" s="112"/>
      <c r="H132" s="83">
        <v>12</v>
      </c>
      <c r="I132" s="78" t="s">
        <v>14</v>
      </c>
    </row>
    <row r="133" spans="1:9">
      <c r="A133" s="80">
        <f t="shared" si="4"/>
        <v>74</v>
      </c>
      <c r="B133" s="78" t="s">
        <v>188</v>
      </c>
      <c r="C133" s="78"/>
      <c r="D133" s="78"/>
      <c r="E133" s="78"/>
      <c r="F133" s="78"/>
      <c r="G133" s="112"/>
      <c r="H133" s="83">
        <v>10</v>
      </c>
      <c r="I133" s="78" t="s">
        <v>14</v>
      </c>
    </row>
    <row r="134" spans="1:9">
      <c r="A134" s="80">
        <f t="shared" si="4"/>
        <v>75</v>
      </c>
      <c r="B134" s="78" t="s">
        <v>189</v>
      </c>
      <c r="C134" s="78"/>
      <c r="D134" s="78"/>
      <c r="E134" s="78"/>
      <c r="F134" s="78"/>
      <c r="G134" s="112"/>
      <c r="H134" s="83">
        <v>10</v>
      </c>
      <c r="I134" s="78" t="s">
        <v>14</v>
      </c>
    </row>
    <row r="135" spans="1:9">
      <c r="A135" s="80">
        <f t="shared" si="4"/>
        <v>76</v>
      </c>
      <c r="B135" s="78" t="s">
        <v>190</v>
      </c>
      <c r="C135" s="78"/>
      <c r="D135" s="78"/>
      <c r="E135" s="78"/>
      <c r="F135" s="78"/>
      <c r="G135" s="112"/>
      <c r="H135" s="83">
        <v>7</v>
      </c>
      <c r="I135" s="78" t="s">
        <v>14</v>
      </c>
    </row>
    <row r="136" spans="1:9">
      <c r="A136" s="80">
        <f t="shared" si="4"/>
        <v>77</v>
      </c>
      <c r="B136" s="78" t="s">
        <v>191</v>
      </c>
      <c r="C136" s="78"/>
      <c r="D136" s="78"/>
      <c r="E136" s="78"/>
      <c r="F136" s="78"/>
      <c r="G136" s="112"/>
      <c r="H136" s="83">
        <v>30</v>
      </c>
      <c r="I136" s="78" t="s">
        <v>14</v>
      </c>
    </row>
    <row r="137" spans="1:9" ht="22.5">
      <c r="A137" s="80">
        <f t="shared" si="4"/>
        <v>78</v>
      </c>
      <c r="B137" s="78" t="s">
        <v>192</v>
      </c>
      <c r="C137" s="78"/>
      <c r="D137" s="78"/>
      <c r="E137" s="78"/>
      <c r="F137" s="78"/>
      <c r="G137" s="112"/>
      <c r="H137" s="83">
        <v>4</v>
      </c>
      <c r="I137" s="78" t="s">
        <v>14</v>
      </c>
    </row>
    <row r="138" spans="1:9">
      <c r="A138" s="80">
        <f t="shared" si="4"/>
        <v>79</v>
      </c>
      <c r="B138" s="78" t="s">
        <v>193</v>
      </c>
      <c r="C138" s="78"/>
      <c r="D138" s="78"/>
      <c r="E138" s="78"/>
      <c r="F138" s="78"/>
      <c r="G138" s="112"/>
      <c r="H138" s="83">
        <v>7</v>
      </c>
      <c r="I138" s="78" t="s">
        <v>14</v>
      </c>
    </row>
    <row r="139" spans="1:9">
      <c r="A139" s="80">
        <f t="shared" si="4"/>
        <v>80</v>
      </c>
      <c r="B139" s="78" t="s">
        <v>194</v>
      </c>
      <c r="C139" s="78"/>
      <c r="D139" s="78"/>
      <c r="E139" s="78"/>
      <c r="F139" s="78"/>
      <c r="G139" s="112"/>
      <c r="H139" s="83">
        <v>15</v>
      </c>
      <c r="I139" s="78" t="s">
        <v>14</v>
      </c>
    </row>
    <row r="140" spans="1:9">
      <c r="A140" s="80">
        <f t="shared" si="4"/>
        <v>81</v>
      </c>
      <c r="B140" s="78" t="s">
        <v>195</v>
      </c>
      <c r="C140" s="78"/>
      <c r="D140" s="78"/>
      <c r="E140" s="78"/>
      <c r="F140" s="78"/>
      <c r="G140" s="112"/>
      <c r="H140" s="83">
        <v>1</v>
      </c>
      <c r="I140" s="78" t="s">
        <v>137</v>
      </c>
    </row>
    <row r="141" spans="1:9">
      <c r="A141" s="80">
        <f t="shared" si="4"/>
        <v>82</v>
      </c>
      <c r="B141" s="78" t="s">
        <v>196</v>
      </c>
      <c r="C141" s="78"/>
      <c r="D141" s="78"/>
      <c r="E141" s="78"/>
      <c r="F141" s="78"/>
      <c r="G141" s="112"/>
      <c r="H141" s="83">
        <v>1</v>
      </c>
      <c r="I141" s="78" t="s">
        <v>138</v>
      </c>
    </row>
    <row r="142" spans="1:9" ht="67.5">
      <c r="A142" s="80">
        <f t="shared" si="4"/>
        <v>83</v>
      </c>
      <c r="B142" s="79" t="s">
        <v>300</v>
      </c>
      <c r="C142" s="79"/>
      <c r="D142" s="79"/>
      <c r="E142" s="79"/>
      <c r="F142" s="79"/>
      <c r="G142" s="85"/>
      <c r="H142" s="83">
        <v>25</v>
      </c>
      <c r="I142" s="78" t="s">
        <v>133</v>
      </c>
    </row>
    <row r="143" spans="1:9" ht="112.5">
      <c r="A143" s="80">
        <f t="shared" si="4"/>
        <v>84</v>
      </c>
      <c r="B143" s="79" t="s">
        <v>349</v>
      </c>
      <c r="C143" s="79"/>
      <c r="D143" s="79"/>
      <c r="E143" s="79"/>
      <c r="F143" s="79"/>
      <c r="G143" s="85"/>
      <c r="H143" s="83">
        <v>30</v>
      </c>
      <c r="I143" s="78" t="s">
        <v>133</v>
      </c>
    </row>
    <row r="144" spans="1:9">
      <c r="A144" s="80">
        <f t="shared" si="4"/>
        <v>85</v>
      </c>
      <c r="B144" s="78" t="s">
        <v>197</v>
      </c>
      <c r="C144" s="78"/>
      <c r="D144" s="78"/>
      <c r="E144" s="78"/>
      <c r="F144" s="78"/>
      <c r="G144" s="112"/>
      <c r="H144" s="83">
        <v>6</v>
      </c>
      <c r="I144" s="78" t="s">
        <v>133</v>
      </c>
    </row>
    <row r="145" spans="1:9">
      <c r="A145" s="80">
        <f t="shared" si="4"/>
        <v>86</v>
      </c>
      <c r="B145" s="78" t="s">
        <v>198</v>
      </c>
      <c r="C145" s="78"/>
      <c r="D145" s="78"/>
      <c r="E145" s="78"/>
      <c r="F145" s="78"/>
      <c r="G145" s="112"/>
      <c r="H145" s="83">
        <v>2</v>
      </c>
      <c r="I145" s="78" t="s">
        <v>133</v>
      </c>
    </row>
    <row r="146" spans="1:9" ht="236.25">
      <c r="A146" s="80">
        <f t="shared" si="4"/>
        <v>87</v>
      </c>
      <c r="B146" s="79" t="s">
        <v>301</v>
      </c>
      <c r="C146" s="77"/>
      <c r="D146" s="77"/>
      <c r="E146" s="77"/>
      <c r="F146" s="77"/>
      <c r="G146" s="81"/>
      <c r="H146" s="83">
        <v>3</v>
      </c>
      <c r="I146" s="115" t="s">
        <v>14</v>
      </c>
    </row>
    <row r="147" spans="1:9" ht="303.75" customHeight="1">
      <c r="A147" s="80">
        <f t="shared" si="4"/>
        <v>88</v>
      </c>
      <c r="B147" s="79" t="s">
        <v>354</v>
      </c>
      <c r="C147" s="79"/>
      <c r="D147" s="79"/>
      <c r="E147" s="79"/>
      <c r="F147" s="79"/>
      <c r="G147" s="85"/>
      <c r="H147" s="83">
        <v>1</v>
      </c>
      <c r="I147" s="115" t="s">
        <v>14</v>
      </c>
    </row>
    <row r="148" spans="1:9" ht="247.5">
      <c r="A148" s="80">
        <f t="shared" si="4"/>
        <v>89</v>
      </c>
      <c r="B148" s="79" t="s">
        <v>350</v>
      </c>
      <c r="C148" s="79"/>
      <c r="D148" s="79"/>
      <c r="E148" s="79"/>
      <c r="F148" s="79"/>
      <c r="G148" s="85"/>
      <c r="H148" s="83">
        <v>1</v>
      </c>
      <c r="I148" s="115" t="s">
        <v>14</v>
      </c>
    </row>
    <row r="149" spans="1:9" ht="45">
      <c r="A149" s="80">
        <f t="shared" si="4"/>
        <v>90</v>
      </c>
      <c r="B149" s="79" t="s">
        <v>351</v>
      </c>
      <c r="C149" s="77"/>
      <c r="D149" s="77"/>
      <c r="E149" s="77"/>
      <c r="F149" s="77"/>
      <c r="G149" s="81"/>
      <c r="H149" s="113">
        <v>2</v>
      </c>
      <c r="I149" s="115" t="s">
        <v>14</v>
      </c>
    </row>
    <row r="150" spans="1:9" ht="56.25">
      <c r="A150" s="80">
        <f t="shared" si="4"/>
        <v>91</v>
      </c>
      <c r="B150" s="79" t="s">
        <v>352</v>
      </c>
      <c r="C150" s="79"/>
      <c r="D150" s="79"/>
      <c r="E150" s="79"/>
      <c r="F150" s="79"/>
      <c r="G150" s="85"/>
      <c r="H150" s="83">
        <v>2</v>
      </c>
      <c r="I150" s="78" t="s">
        <v>14</v>
      </c>
    </row>
    <row r="151" spans="1:9" ht="33.75">
      <c r="A151" s="80">
        <f t="shared" si="4"/>
        <v>92</v>
      </c>
      <c r="B151" s="79" t="s">
        <v>353</v>
      </c>
      <c r="C151" s="79"/>
      <c r="D151" s="79"/>
      <c r="E151" s="79"/>
      <c r="F151" s="79"/>
      <c r="G151" s="85"/>
      <c r="H151" s="83">
        <v>4</v>
      </c>
      <c r="I151" s="78" t="s">
        <v>14</v>
      </c>
    </row>
    <row r="152" spans="1:9" ht="56.25">
      <c r="A152" s="80">
        <f t="shared" si="4"/>
        <v>93</v>
      </c>
      <c r="B152" s="79" t="s">
        <v>302</v>
      </c>
      <c r="C152" s="79"/>
      <c r="D152" s="79"/>
      <c r="E152" s="79"/>
      <c r="F152" s="79"/>
      <c r="G152" s="85"/>
      <c r="H152" s="83">
        <v>2</v>
      </c>
      <c r="I152" s="78" t="s">
        <v>14</v>
      </c>
    </row>
  </sheetData>
  <mergeCells count="3">
    <mergeCell ref="A1:I1"/>
    <mergeCell ref="B106:H106"/>
    <mergeCell ref="A2:I2"/>
  </mergeCells>
  <pageMargins left="0.18" right="0.13" top="0.75" bottom="0.75" header="0.3" footer="0.3"/>
  <pageSetup paperSize="9" scale="99" orientation="portrait" horizont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Sheet1</vt:lpstr>
      <vt:lpstr>estimate</vt:lpstr>
      <vt:lpstr>Sheet2</vt:lpstr>
      <vt:lpstr>details</vt:lpstr>
      <vt:lpstr>estimate!Print_Area</vt:lpstr>
      <vt:lpstr>estimate!Print_Titles</vt:lpstr>
      <vt:lpstr>Sheet1!Print_Titles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2025-06-03T08:53:43Z</dcterms:modified>
</cp:coreProperties>
</file>