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9G" sheetId="4" r:id="rId1"/>
    <sheet name="Sheet1" sheetId="1" r:id="rId2"/>
    <sheet name="Sheet2" sheetId="2" r:id="rId3"/>
    <sheet name="Sheet3" sheetId="3" r:id="rId4"/>
  </sheets>
  <definedNames>
    <definedName name="_xlnm._FilterDatabase" localSheetId="0" hidden="1">'9G'!$A$4:$F$33</definedName>
    <definedName name="_xlnm.Print_Area" localSheetId="0">'9G'!$A$1:$F$33</definedName>
    <definedName name="_xlnm.Print_Titles" localSheetId="0">'9G'!$4:$4</definedName>
  </definedNames>
  <calcPr calcId="124519"/>
</workbook>
</file>

<file path=xl/calcChain.xml><?xml version="1.0" encoding="utf-8"?>
<calcChain xmlns="http://schemas.openxmlformats.org/spreadsheetml/2006/main">
  <c r="F24" i="4"/>
  <c r="F23"/>
  <c r="F22"/>
  <c r="F21"/>
  <c r="F20"/>
  <c r="F19"/>
  <c r="F18"/>
  <c r="F17"/>
  <c r="F16"/>
  <c r="F15"/>
  <c r="F14"/>
  <c r="F13"/>
  <c r="F12"/>
  <c r="F11"/>
  <c r="F10"/>
  <c r="F9"/>
  <c r="F8"/>
  <c r="F7"/>
  <c r="F6"/>
  <c r="F5"/>
  <c r="F25" s="1"/>
  <c r="F26" l="1"/>
  <c r="F27" s="1"/>
  <c r="F30" l="1"/>
  <c r="F28"/>
  <c r="F29" s="1"/>
  <c r="F31" s="1"/>
  <c r="F32" s="1"/>
</calcChain>
</file>

<file path=xl/sharedStrings.xml><?xml version="1.0" encoding="utf-8"?>
<sst xmlns="http://schemas.openxmlformats.org/spreadsheetml/2006/main" count="58" uniqueCount="42">
  <si>
    <t xml:space="preserve">NAME OF WORK:- ELECTRICAL WORK OF 4 SEATED PUBLIC TOILET AT PALITPARA AMBAGAN  WARD NO. -09 UNDER BIRNAGAR MUNICIPALITY OF WEST BENGAL (MODEL NO - G)
</t>
  </si>
  <si>
    <t>Sl No.</t>
  </si>
  <si>
    <t>Iteam Description</t>
  </si>
  <si>
    <t>Unit</t>
  </si>
  <si>
    <t>Quantity</t>
  </si>
  <si>
    <t>Rate</t>
  </si>
  <si>
    <t>Amount</t>
  </si>
  <si>
    <r>
      <t>Distribution wiring in 2 x 22/0.3 (1.5 sqmm) single core stranded 'FR' PVC insulated &amp; unsheathed copper wire(Brand approved by EIC) in 20mm size PVC rigid conduit 'FR'(</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</si>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</sst>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9">
    <xf numFmtId="0" fontId="0" fillId="0" borderId="0" xfId="0"/>
    <xf numFmtId="0" fontId="4" fillId="0" borderId="1" xfId="1" applyFont="1" applyBorder="1" applyAlignment="1">
      <alignment horizontal="center" vertical="center" wrapText="1"/>
    </xf>
    <xf numFmtId="0" fontId="5" fillId="0" borderId="2" xfId="1" applyFont="1" applyBorder="1" applyAlignment="1">
      <alignment horizontal="center" vertical="center" wrapText="1"/>
    </xf>
    <xf numFmtId="0" fontId="3" fillId="0" borderId="0" xfId="1"/>
    <xf numFmtId="0" fontId="5" fillId="0" borderId="3" xfId="1" applyFont="1" applyBorder="1" applyAlignment="1">
      <alignment horizontal="center" vertical="center" wrapText="1"/>
    </xf>
    <xf numFmtId="0" fontId="5" fillId="0" borderId="0" xfId="1" applyFont="1" applyBorder="1" applyAlignment="1">
      <alignment horizontal="center" vertical="center" wrapText="1"/>
    </xf>
    <xf numFmtId="0" fontId="5" fillId="2" borderId="4" xfId="1" applyFont="1" applyFill="1" applyBorder="1" applyAlignment="1">
      <alignment horizontal="center" vertical="center" wrapText="1"/>
    </xf>
    <xf numFmtId="0" fontId="3" fillId="0" borderId="0" xfId="1" applyAlignment="1">
      <alignment horizontal="center" vertical="center"/>
    </xf>
    <xf numFmtId="0" fontId="6" fillId="0" borderId="4" xfId="1" applyFont="1" applyBorder="1" applyAlignment="1">
      <alignment horizontal="center" vertical="center"/>
    </xf>
    <xf numFmtId="0" fontId="7" fillId="0" borderId="4" xfId="1" applyFont="1" applyBorder="1" applyAlignment="1">
      <alignment vertical="center" wrapText="1"/>
    </xf>
    <xf numFmtId="0" fontId="6" fillId="0" borderId="4" xfId="1" applyFont="1" applyBorder="1" applyAlignment="1">
      <alignment horizontal="center" vertical="center" wrapText="1"/>
    </xf>
    <xf numFmtId="0" fontId="7" fillId="0" borderId="4" xfId="1" applyFont="1" applyBorder="1" applyAlignment="1">
      <alignment horizontal="center" vertical="center"/>
    </xf>
    <xf numFmtId="2" fontId="6" fillId="0" borderId="4" xfId="1" applyNumberFormat="1" applyFont="1" applyBorder="1" applyAlignment="1">
      <alignment horizontal="center" vertical="center"/>
    </xf>
    <xf numFmtId="0" fontId="7" fillId="0" borderId="4" xfId="1" applyFont="1" applyBorder="1" applyAlignment="1">
      <alignment horizontal="left" vertical="center" wrapText="1"/>
    </xf>
    <xf numFmtId="0" fontId="7" fillId="0" borderId="4" xfId="1" applyFont="1" applyBorder="1" applyAlignment="1">
      <alignment horizontal="center" vertical="center" wrapText="1"/>
    </xf>
    <xf numFmtId="2" fontId="7" fillId="0" borderId="4" xfId="1" applyNumberFormat="1" applyFont="1" applyBorder="1" applyAlignment="1">
      <alignment horizontal="center" vertical="center"/>
    </xf>
    <xf numFmtId="0" fontId="6" fillId="2" borderId="4" xfId="1" applyFont="1" applyFill="1" applyBorder="1" applyAlignment="1">
      <alignment horizontal="center" vertical="center"/>
    </xf>
    <xf numFmtId="0" fontId="7" fillId="2" borderId="4" xfId="1" applyFont="1" applyFill="1" applyBorder="1" applyAlignment="1">
      <alignment vertical="center" wrapText="1"/>
    </xf>
    <xf numFmtId="0" fontId="6" fillId="2" borderId="4" xfId="1" applyFont="1" applyFill="1" applyBorder="1" applyAlignment="1">
      <alignment horizontal="center" vertical="center" wrapText="1"/>
    </xf>
    <xf numFmtId="0" fontId="7" fillId="2" borderId="4" xfId="1" applyFont="1" applyFill="1" applyBorder="1" applyAlignment="1">
      <alignment horizontal="center" vertical="center"/>
    </xf>
    <xf numFmtId="2" fontId="7" fillId="2" borderId="4" xfId="1" applyNumberFormat="1" applyFont="1" applyFill="1" applyBorder="1" applyAlignment="1">
      <alignment horizontal="center" vertical="center"/>
    </xf>
    <xf numFmtId="0" fontId="3" fillId="2" borderId="0" xfId="1" applyFill="1"/>
    <xf numFmtId="2" fontId="7" fillId="0" borderId="4" xfId="1" applyNumberFormat="1" applyFont="1" applyBorder="1" applyAlignment="1">
      <alignment horizontal="center" vertical="center" wrapText="1"/>
    </xf>
    <xf numFmtId="0" fontId="6" fillId="0" borderId="4" xfId="1" applyFont="1" applyBorder="1" applyAlignment="1">
      <alignment vertical="center" wrapText="1"/>
    </xf>
    <xf numFmtId="0" fontId="6" fillId="0" borderId="4" xfId="1" applyFont="1" applyBorder="1" applyAlignment="1">
      <alignment horizontal="left" vertical="center" wrapText="1"/>
    </xf>
    <xf numFmtId="2" fontId="6" fillId="0" borderId="4" xfId="1" applyNumberFormat="1" applyFont="1" applyBorder="1" applyAlignment="1">
      <alignment horizontal="center" vertical="center" wrapText="1"/>
    </xf>
    <xf numFmtId="0" fontId="1" fillId="0" borderId="4" xfId="1" applyFont="1" applyBorder="1" applyAlignment="1">
      <alignment vertical="center" wrapText="1"/>
    </xf>
    <xf numFmtId="0" fontId="3" fillId="0" borderId="4" xfId="1" applyBorder="1" applyAlignment="1">
      <alignment horizontal="center" vertical="center" wrapText="1"/>
    </xf>
    <xf numFmtId="0" fontId="3" fillId="0" borderId="4" xfId="1" applyBorder="1" applyAlignment="1">
      <alignment horizontal="center" vertical="center"/>
    </xf>
    <xf numFmtId="2" fontId="1" fillId="0" borderId="4" xfId="1" applyNumberFormat="1" applyFont="1" applyBorder="1" applyAlignment="1">
      <alignment horizontal="center" vertical="center" wrapText="1"/>
    </xf>
    <xf numFmtId="0" fontId="3" fillId="0" borderId="4" xfId="1" applyBorder="1" applyAlignment="1">
      <alignment horizontal="center" vertical="center"/>
    </xf>
    <xf numFmtId="0" fontId="9" fillId="0" borderId="4" xfId="1" applyFont="1" applyBorder="1" applyAlignment="1">
      <alignment wrapText="1"/>
    </xf>
    <xf numFmtId="0" fontId="10" fillId="0" borderId="4" xfId="1" applyFont="1" applyBorder="1" applyAlignment="1">
      <alignment horizontal="center" vertical="center"/>
    </xf>
    <xf numFmtId="2" fontId="7" fillId="0" borderId="4" xfId="1" applyNumberFormat="1" applyFont="1" applyFill="1" applyBorder="1" applyAlignment="1">
      <alignment horizontal="center" vertical="center"/>
    </xf>
    <xf numFmtId="2" fontId="8" fillId="0" borderId="4" xfId="1" applyNumberFormat="1" applyFont="1" applyFill="1" applyBorder="1" applyAlignment="1">
      <alignment horizontal="center" vertical="center"/>
    </xf>
    <xf numFmtId="0" fontId="6" fillId="0" borderId="4" xfId="1" applyFont="1" applyBorder="1" applyAlignment="1">
      <alignment wrapText="1"/>
    </xf>
    <xf numFmtId="0" fontId="12" fillId="0" borderId="4" xfId="2" applyFont="1" applyBorder="1" applyAlignment="1" applyProtection="1">
      <alignment horizontal="center" vertical="center"/>
    </xf>
    <xf numFmtId="0" fontId="4" fillId="0" borderId="4" xfId="1" applyFont="1" applyBorder="1" applyAlignment="1">
      <alignment horizontal="center" vertical="center"/>
    </xf>
    <xf numFmtId="0" fontId="4" fillId="0" borderId="4" xfId="1" applyFont="1" applyFill="1" applyBorder="1" applyAlignment="1">
      <alignment horizontal="center" vertical="center"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1"/>
  <sheetViews>
    <sheetView tabSelected="1" topLeftCell="A16" workbookViewId="0">
      <selection activeCell="B33" sqref="B33:F33"/>
    </sheetView>
  </sheetViews>
  <sheetFormatPr defaultColWidth="9" defaultRowHeight="15"/>
  <cols>
    <col min="1" max="1" width="5" style="7" customWidth="1"/>
    <col min="2" max="2" width="57.140625" style="39" customWidth="1"/>
    <col min="3" max="3" width="8.7109375" style="47" customWidth="1"/>
    <col min="4" max="4" width="13.85546875" style="7" bestFit="1" customWidth="1"/>
    <col min="5" max="5" width="12.5703125" style="7" customWidth="1"/>
    <col min="6" max="6" width="14.7109375" style="3" customWidth="1"/>
    <col min="7" max="16384" width="9" style="3"/>
  </cols>
  <sheetData>
    <row r="1" spans="1:6">
      <c r="A1" s="1" t="s">
        <v>0</v>
      </c>
      <c r="B1" s="2"/>
      <c r="C1" s="2"/>
      <c r="D1" s="2"/>
      <c r="E1" s="2"/>
      <c r="F1" s="2"/>
    </row>
    <row r="2" spans="1:6">
      <c r="A2" s="4"/>
      <c r="B2" s="5"/>
      <c r="C2" s="5"/>
      <c r="D2" s="5"/>
      <c r="E2" s="5"/>
      <c r="F2" s="5"/>
    </row>
    <row r="3" spans="1:6">
      <c r="A3" s="4"/>
      <c r="B3" s="5"/>
      <c r="C3" s="5"/>
      <c r="D3" s="5"/>
      <c r="E3" s="5"/>
      <c r="F3" s="5"/>
    </row>
    <row r="4" spans="1:6" s="7" customFormat="1" ht="31.5">
      <c r="A4" s="6" t="s">
        <v>1</v>
      </c>
      <c r="B4" s="6" t="s">
        <v>2</v>
      </c>
      <c r="C4" s="6" t="s">
        <v>3</v>
      </c>
      <c r="D4" s="6" t="s">
        <v>4</v>
      </c>
      <c r="E4" s="6" t="s">
        <v>5</v>
      </c>
      <c r="F4" s="6" t="s">
        <v>6</v>
      </c>
    </row>
    <row r="5" spans="1:6" ht="210">
      <c r="A5" s="8">
        <v>1</v>
      </c>
      <c r="B5" s="9" t="s">
        <v>7</v>
      </c>
      <c r="C5" s="10" t="s">
        <v>8</v>
      </c>
      <c r="D5" s="11">
        <v>16</v>
      </c>
      <c r="E5" s="12">
        <v>630.36</v>
      </c>
      <c r="F5" s="12">
        <f>ROUND(D5*E5,2)</f>
        <v>10085.76</v>
      </c>
    </row>
    <row r="6" spans="1:6" ht="210">
      <c r="A6" s="8">
        <v>2</v>
      </c>
      <c r="B6" s="13" t="s">
        <v>9</v>
      </c>
      <c r="C6" s="14" t="s">
        <v>8</v>
      </c>
      <c r="D6" s="11">
        <v>1</v>
      </c>
      <c r="E6" s="15">
        <v>69.010000000000005</v>
      </c>
      <c r="F6" s="12">
        <f t="shared" ref="F6:F24" si="0">ROUND(D6*E6,2)</f>
        <v>69.010000000000005</v>
      </c>
    </row>
    <row r="7" spans="1:6" s="21" customFormat="1" ht="59.25">
      <c r="A7" s="16">
        <v>3</v>
      </c>
      <c r="B7" s="17" t="s">
        <v>10</v>
      </c>
      <c r="C7" s="18" t="s">
        <v>11</v>
      </c>
      <c r="D7" s="19">
        <v>1</v>
      </c>
      <c r="E7" s="20">
        <v>5942</v>
      </c>
      <c r="F7" s="12">
        <f t="shared" si="0"/>
        <v>5942</v>
      </c>
    </row>
    <row r="8" spans="1:6" ht="89.25">
      <c r="A8" s="8">
        <v>4</v>
      </c>
      <c r="B8" s="9" t="s">
        <v>12</v>
      </c>
      <c r="C8" s="10" t="s">
        <v>13</v>
      </c>
      <c r="D8" s="8">
        <v>15</v>
      </c>
      <c r="E8" s="15">
        <v>122.57</v>
      </c>
      <c r="F8" s="12">
        <f t="shared" si="0"/>
        <v>1838.55</v>
      </c>
    </row>
    <row r="9" spans="1:6" ht="117.75">
      <c r="A9" s="16">
        <v>5</v>
      </c>
      <c r="B9" s="17" t="s">
        <v>14</v>
      </c>
      <c r="C9" s="14" t="s">
        <v>15</v>
      </c>
      <c r="D9" s="8">
        <v>1</v>
      </c>
      <c r="E9" s="22">
        <v>963.05</v>
      </c>
      <c r="F9" s="12">
        <f t="shared" si="0"/>
        <v>963.05</v>
      </c>
    </row>
    <row r="10" spans="1:6" ht="59.25">
      <c r="A10" s="8">
        <v>6</v>
      </c>
      <c r="B10" s="9" t="s">
        <v>16</v>
      </c>
      <c r="C10" s="10" t="s">
        <v>11</v>
      </c>
      <c r="D10" s="8">
        <v>4</v>
      </c>
      <c r="E10" s="22">
        <v>173.04</v>
      </c>
      <c r="F10" s="12">
        <f t="shared" si="0"/>
        <v>692.16</v>
      </c>
    </row>
    <row r="11" spans="1:6" ht="59.25">
      <c r="A11" s="16">
        <v>7</v>
      </c>
      <c r="B11" s="9" t="s">
        <v>17</v>
      </c>
      <c r="C11" s="10" t="s">
        <v>11</v>
      </c>
      <c r="D11" s="8">
        <v>1</v>
      </c>
      <c r="E11" s="22">
        <v>214.24</v>
      </c>
      <c r="F11" s="12">
        <f t="shared" si="0"/>
        <v>214.24</v>
      </c>
    </row>
    <row r="12" spans="1:6" ht="45">
      <c r="A12" s="8">
        <v>8</v>
      </c>
      <c r="B12" s="9" t="s">
        <v>18</v>
      </c>
      <c r="C12" s="10" t="s">
        <v>11</v>
      </c>
      <c r="D12" s="11">
        <v>4</v>
      </c>
      <c r="E12" s="15">
        <v>455.51</v>
      </c>
      <c r="F12" s="12">
        <f t="shared" si="0"/>
        <v>1822.04</v>
      </c>
    </row>
    <row r="13" spans="1:6" ht="45">
      <c r="A13" s="16">
        <v>9</v>
      </c>
      <c r="B13" s="23" t="s">
        <v>19</v>
      </c>
      <c r="C13" s="10" t="s">
        <v>11</v>
      </c>
      <c r="D13" s="11">
        <v>4</v>
      </c>
      <c r="E13" s="15">
        <v>88.58</v>
      </c>
      <c r="F13" s="12">
        <f t="shared" si="0"/>
        <v>354.32</v>
      </c>
    </row>
    <row r="14" spans="1:6" ht="59.25">
      <c r="A14" s="8">
        <v>10</v>
      </c>
      <c r="B14" s="24" t="s">
        <v>20</v>
      </c>
      <c r="C14" s="14" t="s">
        <v>11</v>
      </c>
      <c r="D14" s="11">
        <v>6</v>
      </c>
      <c r="E14" s="22">
        <v>661.07</v>
      </c>
      <c r="F14" s="12">
        <f t="shared" si="0"/>
        <v>3966.42</v>
      </c>
    </row>
    <row r="15" spans="1:6" ht="119.25">
      <c r="A15" s="16">
        <v>11</v>
      </c>
      <c r="B15" s="13" t="s">
        <v>21</v>
      </c>
      <c r="C15" s="10" t="s">
        <v>11</v>
      </c>
      <c r="D15" s="8">
        <v>1</v>
      </c>
      <c r="E15" s="25">
        <v>3046.16</v>
      </c>
      <c r="F15" s="12">
        <f t="shared" si="0"/>
        <v>3046.16</v>
      </c>
    </row>
    <row r="16" spans="1:6" ht="90">
      <c r="A16" s="8">
        <v>12</v>
      </c>
      <c r="B16" s="9" t="s">
        <v>22</v>
      </c>
      <c r="C16" s="14" t="s">
        <v>11</v>
      </c>
      <c r="D16" s="11">
        <v>3</v>
      </c>
      <c r="E16" s="22">
        <v>1863</v>
      </c>
      <c r="F16" s="12">
        <f t="shared" si="0"/>
        <v>5589</v>
      </c>
    </row>
    <row r="17" spans="1:6" ht="105">
      <c r="A17" s="16">
        <v>13</v>
      </c>
      <c r="B17" s="26" t="s">
        <v>23</v>
      </c>
      <c r="C17" s="27" t="s">
        <v>11</v>
      </c>
      <c r="D17" s="28">
        <v>3</v>
      </c>
      <c r="E17" s="29">
        <v>254.41</v>
      </c>
      <c r="F17" s="12">
        <f t="shared" si="0"/>
        <v>763.23</v>
      </c>
    </row>
    <row r="18" spans="1:6" ht="90">
      <c r="A18" s="8">
        <v>14</v>
      </c>
      <c r="B18" s="26" t="s">
        <v>24</v>
      </c>
      <c r="C18" s="27" t="s">
        <v>11</v>
      </c>
      <c r="D18" s="28">
        <v>3</v>
      </c>
      <c r="E18" s="29">
        <v>84.46</v>
      </c>
      <c r="F18" s="12">
        <f t="shared" si="0"/>
        <v>253.38</v>
      </c>
    </row>
    <row r="19" spans="1:6" ht="60">
      <c r="A19" s="16">
        <v>15</v>
      </c>
      <c r="B19" s="9" t="s">
        <v>25</v>
      </c>
      <c r="C19" s="14" t="s">
        <v>26</v>
      </c>
      <c r="D19" s="8">
        <v>1</v>
      </c>
      <c r="E19" s="15">
        <v>2283</v>
      </c>
      <c r="F19" s="12">
        <f t="shared" si="0"/>
        <v>2283</v>
      </c>
    </row>
    <row r="20" spans="1:6" ht="29.25">
      <c r="A20" s="8">
        <v>16</v>
      </c>
      <c r="B20" s="9" t="s">
        <v>27</v>
      </c>
      <c r="C20" s="14" t="s">
        <v>26</v>
      </c>
      <c r="D20" s="8">
        <v>1</v>
      </c>
      <c r="E20" s="15">
        <v>67.98</v>
      </c>
      <c r="F20" s="12">
        <f t="shared" si="0"/>
        <v>67.98</v>
      </c>
    </row>
    <row r="21" spans="1:6" ht="120">
      <c r="A21" s="16">
        <v>17</v>
      </c>
      <c r="B21" s="9" t="s">
        <v>28</v>
      </c>
      <c r="C21" s="14" t="s">
        <v>26</v>
      </c>
      <c r="D21" s="8">
        <v>1</v>
      </c>
      <c r="E21" s="15">
        <v>207.03</v>
      </c>
      <c r="F21" s="12">
        <f t="shared" si="0"/>
        <v>207.03</v>
      </c>
    </row>
    <row r="22" spans="1:6" ht="118.5">
      <c r="A22" s="8">
        <v>18</v>
      </c>
      <c r="B22" s="23" t="s">
        <v>29</v>
      </c>
      <c r="C22" s="10" t="s">
        <v>11</v>
      </c>
      <c r="D22" s="8">
        <v>1</v>
      </c>
      <c r="E22" s="12">
        <v>807.52</v>
      </c>
      <c r="F22" s="12">
        <f t="shared" si="0"/>
        <v>807.52</v>
      </c>
    </row>
    <row r="23" spans="1:6" ht="90">
      <c r="A23" s="16">
        <v>19</v>
      </c>
      <c r="B23" s="9" t="s">
        <v>30</v>
      </c>
      <c r="C23" s="14" t="s">
        <v>11</v>
      </c>
      <c r="D23" s="11">
        <v>1</v>
      </c>
      <c r="E23" s="15">
        <v>7920</v>
      </c>
      <c r="F23" s="12">
        <f t="shared" si="0"/>
        <v>7920</v>
      </c>
    </row>
    <row r="24" spans="1:6" ht="30">
      <c r="A24" s="8">
        <v>20</v>
      </c>
      <c r="B24" s="23" t="s">
        <v>31</v>
      </c>
      <c r="C24" s="10" t="s">
        <v>11</v>
      </c>
      <c r="D24" s="8">
        <v>1</v>
      </c>
      <c r="E24" s="12">
        <v>450</v>
      </c>
      <c r="F24" s="12">
        <f t="shared" si="0"/>
        <v>450</v>
      </c>
    </row>
    <row r="25" spans="1:6" ht="15.75">
      <c r="A25" s="30"/>
      <c r="B25" s="31"/>
      <c r="C25" s="10"/>
      <c r="D25" s="32" t="s">
        <v>32</v>
      </c>
      <c r="E25" s="32"/>
      <c r="F25" s="15">
        <f>SUM(F5:F24)</f>
        <v>47334.850000000006</v>
      </c>
    </row>
    <row r="26" spans="1:6" ht="15.75">
      <c r="A26" s="30"/>
      <c r="B26" s="31"/>
      <c r="C26" s="10"/>
      <c r="D26" s="32" t="s">
        <v>33</v>
      </c>
      <c r="E26" s="32"/>
      <c r="F26" s="33">
        <f>ROUND(F25*18%,2)</f>
        <v>8520.27</v>
      </c>
    </row>
    <row r="27" spans="1:6" ht="15.75">
      <c r="A27" s="30"/>
      <c r="B27" s="31"/>
      <c r="C27" s="10"/>
      <c r="D27" s="32" t="s">
        <v>34</v>
      </c>
      <c r="E27" s="32"/>
      <c r="F27" s="34">
        <f>F25+F26</f>
        <v>55855.12000000001</v>
      </c>
    </row>
    <row r="28" spans="1:6" ht="15.75">
      <c r="A28" s="30"/>
      <c r="B28" s="35"/>
      <c r="C28" s="10"/>
      <c r="D28" s="36" t="s">
        <v>35</v>
      </c>
      <c r="E28" s="36"/>
      <c r="F28" s="33">
        <f>ROUND(F27*1%,2)</f>
        <v>558.54999999999995</v>
      </c>
    </row>
    <row r="29" spans="1:6" ht="15.75">
      <c r="A29" s="30"/>
      <c r="B29" s="35"/>
      <c r="C29" s="10"/>
      <c r="D29" s="36" t="s">
        <v>36</v>
      </c>
      <c r="E29" s="36"/>
      <c r="F29" s="34">
        <f>F28+F27</f>
        <v>56413.670000000013</v>
      </c>
    </row>
    <row r="30" spans="1:6" ht="15.75">
      <c r="A30" s="30"/>
      <c r="B30" s="23" t="s">
        <v>37</v>
      </c>
      <c r="C30" s="10"/>
      <c r="D30" s="36" t="s">
        <v>38</v>
      </c>
      <c r="E30" s="36"/>
      <c r="F30" s="33">
        <f>F27*0.03</f>
        <v>1675.6536000000003</v>
      </c>
    </row>
    <row r="31" spans="1:6" ht="15.75">
      <c r="A31" s="30"/>
      <c r="B31" s="23" t="s">
        <v>39</v>
      </c>
      <c r="C31" s="10"/>
      <c r="D31" s="37" t="s">
        <v>32</v>
      </c>
      <c r="E31" s="37"/>
      <c r="F31" s="34">
        <f>SUM(F29:F30)</f>
        <v>58089.323600000011</v>
      </c>
    </row>
    <row r="32" spans="1:6" ht="15.75">
      <c r="A32" s="30"/>
      <c r="B32" s="23"/>
      <c r="C32" s="10"/>
      <c r="D32" s="37" t="s">
        <v>40</v>
      </c>
      <c r="E32" s="37"/>
      <c r="F32" s="34">
        <f>ROUND(F31,0)</f>
        <v>58089</v>
      </c>
    </row>
    <row r="33" spans="1:6" ht="15.75">
      <c r="A33" s="30"/>
      <c r="B33" s="38" t="s">
        <v>41</v>
      </c>
      <c r="C33" s="38"/>
      <c r="D33" s="38"/>
      <c r="E33" s="38"/>
      <c r="F33" s="38"/>
    </row>
    <row r="34" spans="1:6">
      <c r="C34" s="39"/>
      <c r="D34" s="39"/>
      <c r="E34" s="39"/>
      <c r="F34" s="39"/>
    </row>
    <row r="35" spans="1:6">
      <c r="C35" s="39"/>
      <c r="D35" s="39"/>
      <c r="E35" s="39"/>
      <c r="F35" s="39"/>
    </row>
    <row r="36" spans="1:6">
      <c r="B36" s="40"/>
      <c r="C36" s="40"/>
      <c r="D36" s="41"/>
      <c r="E36" s="42"/>
      <c r="F36" s="43"/>
    </row>
    <row r="37" spans="1:6">
      <c r="B37" s="44"/>
      <c r="C37" s="44"/>
      <c r="D37" s="45"/>
      <c r="E37" s="46"/>
      <c r="F37" s="43"/>
    </row>
    <row r="41" spans="1:6">
      <c r="F41" s="48"/>
    </row>
  </sheetData>
  <autoFilter ref="A4:F33"/>
  <mergeCells count="11">
    <mergeCell ref="B33:F33"/>
    <mergeCell ref="A1:F3"/>
    <mergeCell ref="A25:A33"/>
    <mergeCell ref="D25:E25"/>
    <mergeCell ref="D26:E26"/>
    <mergeCell ref="D27:E27"/>
    <mergeCell ref="D28:E28"/>
    <mergeCell ref="D29:E29"/>
    <mergeCell ref="D30:E30"/>
    <mergeCell ref="D31:E31"/>
    <mergeCell ref="D32:E32"/>
  </mergeCells>
  <hyperlinks>
    <hyperlink ref="D30" r:id="rId1"/>
    <hyperlink ref="D28" r:id="rId2"/>
  </hyperlinks>
  <printOptions horizontalCentered="1"/>
  <pageMargins left="0.39370078740157483" right="0.31496062992125984" top="0.59055118110236227" bottom="0.39370078740157483" header="0.31496062992125984" footer="0.31496062992125984"/>
  <pageSetup paperSize="9" scale="86" orientation="portrait" r:id="rId3"/>
  <headerFooter>
    <oddFooter>Page &amp;P of &amp;N</oddFooter>
  </headerFooter>
  <rowBreaks count="2" manualBreakCount="2">
    <brk id="10" max="5" man="1"/>
    <brk id="21"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9G</vt:lpstr>
      <vt:lpstr>Sheet1</vt:lpstr>
      <vt:lpstr>Sheet2</vt:lpstr>
      <vt:lpstr>Sheet3</vt:lpstr>
      <vt:lpstr>'9G'!Print_Area</vt:lpstr>
      <vt:lpstr>'9G'!Print_Titles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2025-07-24T16:05:03Z</dcterms:modified>
</cp:coreProperties>
</file>