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160"/>
  </bookViews>
  <sheets>
    <sheet name="Sheet1 (2)" sheetId="4" r:id="rId1"/>
  </sheets>
  <calcPr calcId="191029"/>
</workbook>
</file>

<file path=xl/calcChain.xml><?xml version="1.0" encoding="utf-8"?>
<calcChain xmlns="http://schemas.openxmlformats.org/spreadsheetml/2006/main">
  <c r="F26" i="4"/>
  <c r="F27" s="1"/>
  <c r="F28" s="1"/>
  <c r="F25"/>
  <c r="F24"/>
  <c r="E24"/>
  <c r="F23"/>
  <c r="E23"/>
  <c r="E22"/>
  <c r="F22"/>
  <c r="F21"/>
  <c r="E20"/>
  <c r="F20" s="1"/>
  <c r="E19"/>
  <c r="F19" s="1"/>
  <c r="F18"/>
  <c r="F17"/>
  <c r="E17"/>
  <c r="F16"/>
  <c r="E16"/>
  <c r="F15"/>
  <c r="E15"/>
  <c r="E14"/>
  <c r="F14" s="1"/>
  <c r="F13"/>
  <c r="E13"/>
  <c r="E12"/>
  <c r="F12" s="1"/>
  <c r="E11"/>
  <c r="F11" s="1"/>
  <c r="F10"/>
  <c r="E10"/>
  <c r="F9"/>
  <c r="E8"/>
  <c r="F8" s="1"/>
  <c r="E6"/>
  <c r="F6" s="1"/>
  <c r="F29" l="1"/>
  <c r="F32" l="1"/>
  <c r="F30"/>
  <c r="F33" s="1"/>
  <c r="F34" s="1"/>
</calcChain>
</file>

<file path=xl/sharedStrings.xml><?xml version="1.0" encoding="utf-8"?>
<sst xmlns="http://schemas.openxmlformats.org/spreadsheetml/2006/main" count="82" uniqueCount="49">
  <si>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</si>
  <si>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</si>
  <si>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</si>
  <si>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</si>
  <si>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</si>
  <si>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</si>
  <si>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</si>
  <si>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</si>
  <si>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</si>
  <si>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</si>
  <si>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</si>
  <si>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</si>
  <si>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</si>
  <si>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</si>
  <si>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</si>
  <si>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</si>
  <si>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</si>
  <si>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</si>
  <si>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</si>
  <si>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</si>
  <si>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</si>
  <si>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</si>
  <si>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</si>
  <si>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</si>
  <si>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</si>
  <si>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</si>
  <si>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</si>
  <si>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</si>
  <si>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</si>
  <si>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</si>
  <si>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</si>
  <si>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</si>
  <si>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</si>
  <si>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</si>
  <si>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</si>
  <si>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</si>
  <si>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</si>
  <si>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</si>
  <si>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</si>
  <si>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</si>
  <si>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</si>
  <si>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</si>
  <si>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</si>
  <si>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</si>
  <si>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</si>
  <si>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</si>
  <si>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</si>
  <si>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</si>
  <si>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2 SEATED PUBLIC/COMMUNITY TOILET AT MAHIMPUR POLICE FARI, WARD NO.-14 UNDER MURSHIDABAD MUNICIPALITY OF WEST BENGAL  (MODEL NO -F)
</t>
  </si>
</sst>
</file>

<file path=xl/styles.xml><?xml version="1.0" encoding="utf-8"?>
<styleSheet xmlns="http://schemas.openxmlformats.org/spreadsheetml/2006/main">
  <numFmts count="1">
    <numFmt numFmtId="43" formatCode="_ * #,##0.00_ ;_ * \-#,##0.00_ ;_ * &quot;-&quot;??_ ;_ @_ "/>
  </numFmts>
  <fonts count="8">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43" fontId="1" fillId="0" borderId="0" applyFont="0" applyFill="0" applyBorder="0" applyAlignment="0" applyProtection="0"/>
  </cellStyleXfs>
  <cellXfs count="65">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7" fillId="0" borderId="11" xfId="0"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xf numFmtId="0" fontId="3" fillId="0" borderId="0" xfId="0" applyFont="1" applyBorder="1"/>
    <xf numFmtId="0" fontId="7" fillId="0" borderId="0" xfId="0" applyFont="1" applyBorder="1" applyAlignment="1">
      <alignment horizontal="center" vertical="center"/>
    </xf>
  </cellXfs>
  <cellStyles count="2">
    <cellStyle name="Comma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J43"/>
  <sheetViews>
    <sheetView tabSelected="1" topLeftCell="A16" workbookViewId="0">
      <selection activeCell="M17" sqref="M17"/>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6" t="s">
        <v>48</v>
      </c>
      <c r="B1" s="47"/>
      <c r="C1" s="47"/>
      <c r="D1" s="47"/>
      <c r="E1" s="47"/>
      <c r="F1" s="47"/>
      <c r="G1" s="48"/>
    </row>
    <row r="2" spans="1:10" ht="62.25" customHeight="1">
      <c r="A2" s="49"/>
      <c r="B2" s="50"/>
      <c r="C2" s="50"/>
      <c r="D2" s="50"/>
      <c r="E2" s="50"/>
      <c r="F2" s="50"/>
      <c r="G2" s="51"/>
    </row>
    <row r="3" spans="1:10" ht="15.75">
      <c r="A3" s="52" t="s">
        <v>20</v>
      </c>
      <c r="B3" s="53"/>
      <c r="C3" s="53"/>
      <c r="D3" s="53"/>
      <c r="E3" s="53"/>
      <c r="F3" s="53"/>
      <c r="G3" s="54"/>
    </row>
    <row r="4" spans="1:10" ht="16.5" thickBot="1">
      <c r="A4" s="46" t="s">
        <v>19</v>
      </c>
      <c r="B4" s="47"/>
      <c r="C4" s="47"/>
      <c r="D4" s="47"/>
      <c r="E4" s="47"/>
      <c r="F4" s="47"/>
      <c r="G4" s="48"/>
    </row>
    <row r="5" spans="1:10" s="5" customFormat="1" ht="45" customHeight="1" thickBot="1">
      <c r="A5" s="2" t="s">
        <v>0</v>
      </c>
      <c r="B5" s="2" t="s">
        <v>1</v>
      </c>
      <c r="C5" s="3" t="s">
        <v>2</v>
      </c>
      <c r="D5" s="2" t="s">
        <v>3</v>
      </c>
      <c r="E5" s="3" t="s">
        <v>4</v>
      </c>
      <c r="F5" s="2" t="s">
        <v>5</v>
      </c>
      <c r="G5" s="4" t="s">
        <v>6</v>
      </c>
    </row>
    <row r="6" spans="1:10" ht="285.75" customHeight="1">
      <c r="A6" s="57">
        <v>1</v>
      </c>
      <c r="B6" s="7" t="s">
        <v>29</v>
      </c>
      <c r="C6" s="55" t="s">
        <v>8</v>
      </c>
      <c r="D6" s="60">
        <v>12</v>
      </c>
      <c r="E6" s="61">
        <f>612*1.05</f>
        <v>642.6</v>
      </c>
      <c r="F6" s="61">
        <f>ROUND(D6*E6,2)</f>
        <v>7711.2</v>
      </c>
      <c r="G6" s="55" t="s">
        <v>27</v>
      </c>
    </row>
    <row r="7" spans="1:10" ht="33" customHeight="1">
      <c r="A7" s="58"/>
      <c r="B7" s="8" t="s">
        <v>7</v>
      </c>
      <c r="C7" s="59"/>
      <c r="D7" s="58"/>
      <c r="E7" s="62"/>
      <c r="F7" s="62"/>
      <c r="G7" s="56"/>
    </row>
    <row r="8" spans="1:10" ht="297" customHeight="1">
      <c r="A8" s="6">
        <v>2</v>
      </c>
      <c r="B8" s="10" t="s">
        <v>30</v>
      </c>
      <c r="C8" s="11" t="s">
        <v>8</v>
      </c>
      <c r="D8" s="12">
        <v>1</v>
      </c>
      <c r="E8" s="13">
        <f>67*1.05</f>
        <v>70.350000000000009</v>
      </c>
      <c r="F8" s="13">
        <f t="shared" ref="F8:F26" si="0">ROUND(D8*E8,2)</f>
        <v>70.349999999999994</v>
      </c>
      <c r="G8" s="11" t="s">
        <v>27</v>
      </c>
    </row>
    <row r="9" spans="1:10" s="19" customFormat="1" ht="131.25" customHeight="1">
      <c r="A9" s="17">
        <v>3</v>
      </c>
      <c r="B9" s="15" t="s">
        <v>31</v>
      </c>
      <c r="C9" s="16" t="s">
        <v>9</v>
      </c>
      <c r="D9" s="17">
        <v>1</v>
      </c>
      <c r="E9" s="18">
        <v>5942</v>
      </c>
      <c r="F9" s="18">
        <f t="shared" si="0"/>
        <v>5942</v>
      </c>
      <c r="G9" s="11" t="s">
        <v>24</v>
      </c>
    </row>
    <row r="10" spans="1:10" ht="180" customHeight="1">
      <c r="A10" s="12">
        <v>4</v>
      </c>
      <c r="B10" s="8" t="s">
        <v>32</v>
      </c>
      <c r="C10" s="11" t="s">
        <v>10</v>
      </c>
      <c r="D10" s="12">
        <v>10</v>
      </c>
      <c r="E10" s="13">
        <f>ROUND(119*1.05,2)</f>
        <v>124.95</v>
      </c>
      <c r="F10" s="20">
        <f t="shared" si="0"/>
        <v>1249.5</v>
      </c>
      <c r="G10" s="11" t="s">
        <v>27</v>
      </c>
    </row>
    <row r="11" spans="1:10" ht="243" customHeight="1">
      <c r="A11" s="14">
        <v>5</v>
      </c>
      <c r="B11" s="21" t="s">
        <v>33</v>
      </c>
      <c r="C11" s="11" t="s">
        <v>21</v>
      </c>
      <c r="D11" s="12">
        <v>1</v>
      </c>
      <c r="E11" s="20">
        <f>ROUND(935*1.05,2)</f>
        <v>981.75</v>
      </c>
      <c r="F11" s="20">
        <f t="shared" si="0"/>
        <v>981.75</v>
      </c>
      <c r="G11" s="11" t="s">
        <v>27</v>
      </c>
    </row>
    <row r="12" spans="1:10" ht="138.75" customHeight="1">
      <c r="A12" s="12">
        <v>6</v>
      </c>
      <c r="B12" s="8" t="s">
        <v>34</v>
      </c>
      <c r="C12" s="11" t="s">
        <v>9</v>
      </c>
      <c r="D12" s="12">
        <v>4</v>
      </c>
      <c r="E12" s="20">
        <f>ROUND(168*1.05,2)</f>
        <v>176.4</v>
      </c>
      <c r="F12" s="20">
        <f t="shared" si="0"/>
        <v>705.6</v>
      </c>
      <c r="G12" s="11" t="s">
        <v>26</v>
      </c>
    </row>
    <row r="13" spans="1:10" ht="138.75" customHeight="1">
      <c r="A13" s="14">
        <v>7</v>
      </c>
      <c r="B13" s="8" t="s">
        <v>35</v>
      </c>
      <c r="C13" s="11" t="s">
        <v>9</v>
      </c>
      <c r="D13" s="12">
        <v>1</v>
      </c>
      <c r="E13" s="20">
        <f>ROUND(208*1.05,2)</f>
        <v>218.4</v>
      </c>
      <c r="F13" s="20">
        <f t="shared" si="0"/>
        <v>218.4</v>
      </c>
      <c r="G13" s="11" t="s">
        <v>27</v>
      </c>
    </row>
    <row r="14" spans="1:10" ht="123.75" customHeight="1">
      <c r="A14" s="12">
        <v>8</v>
      </c>
      <c r="B14" s="8" t="s">
        <v>36</v>
      </c>
      <c r="C14" s="11" t="s">
        <v>9</v>
      </c>
      <c r="D14" s="12">
        <v>3</v>
      </c>
      <c r="E14" s="13">
        <f>ROUND(451*1.02,2)</f>
        <v>460.02</v>
      </c>
      <c r="F14" s="20">
        <f t="shared" si="0"/>
        <v>1380.06</v>
      </c>
      <c r="G14" s="11" t="s">
        <v>28</v>
      </c>
    </row>
    <row r="15" spans="1:10" ht="126" customHeight="1">
      <c r="A15" s="17">
        <v>9</v>
      </c>
      <c r="B15" s="8" t="s">
        <v>37</v>
      </c>
      <c r="C15" s="11" t="s">
        <v>9</v>
      </c>
      <c r="D15" s="12">
        <v>3</v>
      </c>
      <c r="E15" s="13">
        <f>ROUND(86*1.05,2)</f>
        <v>90.3</v>
      </c>
      <c r="F15" s="20">
        <f t="shared" si="0"/>
        <v>270.89999999999998</v>
      </c>
      <c r="G15" s="11" t="s">
        <v>27</v>
      </c>
    </row>
    <row r="16" spans="1:10" ht="136.5" customHeight="1">
      <c r="A16" s="12">
        <v>10</v>
      </c>
      <c r="B16" s="10" t="s">
        <v>38</v>
      </c>
      <c r="C16" s="11" t="s">
        <v>9</v>
      </c>
      <c r="D16" s="12">
        <v>3</v>
      </c>
      <c r="E16" s="20">
        <f>ROUND(644*1.05,2)</f>
        <v>676.2</v>
      </c>
      <c r="F16" s="20">
        <f t="shared" si="0"/>
        <v>2028.6</v>
      </c>
      <c r="G16" s="11" t="s">
        <v>27</v>
      </c>
      <c r="J16" s="5"/>
    </row>
    <row r="17" spans="1:10" ht="222.75" customHeight="1">
      <c r="A17" s="14">
        <v>11</v>
      </c>
      <c r="B17" s="10" t="s">
        <v>39</v>
      </c>
      <c r="C17" s="11" t="s">
        <v>9</v>
      </c>
      <c r="D17" s="12">
        <v>1</v>
      </c>
      <c r="E17" s="20">
        <f>ROUND(3016*1.02,2)</f>
        <v>3076.32</v>
      </c>
      <c r="F17" s="20">
        <f t="shared" si="0"/>
        <v>3076.32</v>
      </c>
      <c r="G17" s="11" t="s">
        <v>28</v>
      </c>
    </row>
    <row r="18" spans="1:10" ht="154.5" customHeight="1">
      <c r="A18" s="12">
        <v>12</v>
      </c>
      <c r="B18" s="8" t="s">
        <v>40</v>
      </c>
      <c r="C18" s="11" t="s">
        <v>9</v>
      </c>
      <c r="D18" s="12">
        <v>3</v>
      </c>
      <c r="E18" s="20">
        <v>1863</v>
      </c>
      <c r="F18" s="20">
        <f t="shared" si="0"/>
        <v>5589</v>
      </c>
      <c r="G18" s="11" t="s">
        <v>24</v>
      </c>
    </row>
    <row r="19" spans="1:10" ht="183.75" customHeight="1">
      <c r="A19" s="14">
        <v>13</v>
      </c>
      <c r="B19" s="22" t="s">
        <v>41</v>
      </c>
      <c r="C19" s="23" t="s">
        <v>9</v>
      </c>
      <c r="D19" s="24">
        <v>3</v>
      </c>
      <c r="E19" s="25">
        <f>ROUND(247*1.05,2)</f>
        <v>259.35000000000002</v>
      </c>
      <c r="F19" s="20">
        <f t="shared" si="0"/>
        <v>778.05</v>
      </c>
      <c r="G19" s="11" t="s">
        <v>27</v>
      </c>
    </row>
    <row r="20" spans="1:10" ht="146.25" customHeight="1">
      <c r="A20" s="12">
        <v>14</v>
      </c>
      <c r="B20" s="22" t="s">
        <v>42</v>
      </c>
      <c r="C20" s="23" t="s">
        <v>9</v>
      </c>
      <c r="D20" s="24">
        <v>3</v>
      </c>
      <c r="E20" s="25">
        <f>ROUND(82*1.05,2)</f>
        <v>86.1</v>
      </c>
      <c r="F20" s="20">
        <f t="shared" si="0"/>
        <v>258.3</v>
      </c>
      <c r="G20" s="11" t="s">
        <v>27</v>
      </c>
    </row>
    <row r="21" spans="1:10" ht="146.25" customHeight="1">
      <c r="A21" s="17">
        <v>15</v>
      </c>
      <c r="B21" s="8" t="s">
        <v>43</v>
      </c>
      <c r="C21" s="11" t="s">
        <v>25</v>
      </c>
      <c r="D21" s="12">
        <v>1</v>
      </c>
      <c r="E21" s="13">
        <v>2283</v>
      </c>
      <c r="F21" s="20">
        <f t="shared" si="0"/>
        <v>2283</v>
      </c>
      <c r="G21" s="11" t="s">
        <v>24</v>
      </c>
    </row>
    <row r="22" spans="1:10" ht="146.25" customHeight="1">
      <c r="A22" s="12">
        <v>16</v>
      </c>
      <c r="B22" s="8" t="s">
        <v>44</v>
      </c>
      <c r="C22" s="11" t="s">
        <v>25</v>
      </c>
      <c r="D22" s="12">
        <v>1</v>
      </c>
      <c r="E22" s="13">
        <f>ROUND(66*1.05,2)</f>
        <v>69.3</v>
      </c>
      <c r="F22" s="20">
        <f t="shared" si="0"/>
        <v>69.3</v>
      </c>
      <c r="G22" s="11" t="s">
        <v>27</v>
      </c>
    </row>
    <row r="23" spans="1:10" ht="199.5" customHeight="1">
      <c r="A23" s="14">
        <v>17</v>
      </c>
      <c r="B23" s="8" t="s">
        <v>45</v>
      </c>
      <c r="C23" s="11" t="s">
        <v>25</v>
      </c>
      <c r="D23" s="12">
        <v>1</v>
      </c>
      <c r="E23" s="13">
        <f>ROUND(201*1.05,2)</f>
        <v>211.05</v>
      </c>
      <c r="F23" s="20">
        <f t="shared" si="0"/>
        <v>211.05</v>
      </c>
      <c r="G23" s="11" t="s">
        <v>27</v>
      </c>
    </row>
    <row r="24" spans="1:10" ht="200.25" customHeight="1">
      <c r="A24" s="12">
        <v>18</v>
      </c>
      <c r="B24" s="8" t="s">
        <v>46</v>
      </c>
      <c r="C24" s="11" t="s">
        <v>9</v>
      </c>
      <c r="D24" s="12">
        <v>1</v>
      </c>
      <c r="E24" s="13">
        <f>ROUND(784*1.05,2)</f>
        <v>823.2</v>
      </c>
      <c r="F24" s="20">
        <f t="shared" si="0"/>
        <v>823.2</v>
      </c>
      <c r="G24" s="11" t="s">
        <v>27</v>
      </c>
    </row>
    <row r="25" spans="1:10" ht="105.75" customHeight="1">
      <c r="A25" s="14">
        <v>19</v>
      </c>
      <c r="B25" s="7" t="s">
        <v>47</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41"/>
      <c r="B27" s="26"/>
      <c r="C27" s="11"/>
      <c r="D27" s="40" t="s">
        <v>12</v>
      </c>
      <c r="E27" s="40"/>
      <c r="F27" s="13">
        <f>ROUND(SUM(F6:F26),2)</f>
        <v>42016.58</v>
      </c>
      <c r="G27" s="27"/>
    </row>
    <row r="28" spans="1:10" ht="15.75">
      <c r="A28" s="41"/>
      <c r="B28" s="26"/>
      <c r="C28" s="11"/>
      <c r="D28" s="40" t="s">
        <v>13</v>
      </c>
      <c r="E28" s="40"/>
      <c r="F28" s="13">
        <f>ROUND(18/100*F27,2)</f>
        <v>7562.98</v>
      </c>
      <c r="G28" s="27"/>
    </row>
    <row r="29" spans="1:10" ht="15.75">
      <c r="A29" s="41"/>
      <c r="B29" s="26"/>
      <c r="C29" s="11"/>
      <c r="D29" s="40" t="s">
        <v>14</v>
      </c>
      <c r="E29" s="40"/>
      <c r="F29" s="13">
        <f>SUM(F27:F28)</f>
        <v>49579.56</v>
      </c>
      <c r="G29" s="27"/>
    </row>
    <row r="30" spans="1:10" ht="15.75">
      <c r="A30" s="41"/>
      <c r="B30" s="28"/>
      <c r="C30" s="11"/>
      <c r="D30" s="40" t="s">
        <v>15</v>
      </c>
      <c r="E30" s="40"/>
      <c r="F30" s="13">
        <f>1/100*F29</f>
        <v>495.79559999999998</v>
      </c>
      <c r="G30" s="27"/>
      <c r="I30" s="63"/>
      <c r="J30" s="63"/>
    </row>
    <row r="31" spans="1:10" ht="15.75">
      <c r="A31" s="41"/>
      <c r="B31" s="28"/>
      <c r="C31" s="11"/>
      <c r="D31" s="40" t="s">
        <v>12</v>
      </c>
      <c r="E31" s="40"/>
      <c r="F31" s="13">
        <v>49098.58</v>
      </c>
      <c r="G31" s="27"/>
      <c r="I31" s="64"/>
      <c r="J31" s="64"/>
    </row>
    <row r="32" spans="1:10" ht="15.75">
      <c r="A32" s="41"/>
      <c r="B32" s="8" t="s">
        <v>16</v>
      </c>
      <c r="C32" s="11"/>
      <c r="D32" s="40" t="s">
        <v>17</v>
      </c>
      <c r="E32" s="40"/>
      <c r="F32" s="13">
        <f>3/100*F29</f>
        <v>1487.3867999999998</v>
      </c>
      <c r="G32" s="27"/>
      <c r="I32" s="64"/>
      <c r="J32" s="64"/>
    </row>
    <row r="33" spans="1:7" ht="15.75">
      <c r="A33" s="41"/>
      <c r="B33" s="8" t="s">
        <v>18</v>
      </c>
      <c r="C33" s="11"/>
      <c r="D33" s="42" t="s">
        <v>12</v>
      </c>
      <c r="E33" s="42"/>
      <c r="F33" s="13">
        <f>F29+F30+F32</f>
        <v>51562.742399999996</v>
      </c>
      <c r="G33" s="27"/>
    </row>
    <row r="34" spans="1:7" ht="15.75">
      <c r="A34" s="41"/>
      <c r="B34" s="8"/>
      <c r="C34" s="11"/>
      <c r="D34" s="42" t="s">
        <v>22</v>
      </c>
      <c r="E34" s="42"/>
      <c r="F34" s="29">
        <f>ROUND(F33,0)</f>
        <v>51563</v>
      </c>
      <c r="G34" s="27"/>
    </row>
    <row r="35" spans="1:7" ht="15.75">
      <c r="A35" s="41"/>
      <c r="B35" s="43" t="s">
        <v>23</v>
      </c>
      <c r="C35" s="44"/>
      <c r="D35" s="44"/>
      <c r="E35" s="44"/>
      <c r="F35" s="44"/>
      <c r="G35" s="45"/>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21">
    <mergeCell ref="A1:G2"/>
    <mergeCell ref="A3:G3"/>
    <mergeCell ref="A4:G4"/>
    <mergeCell ref="G6:G7"/>
    <mergeCell ref="A6:A7"/>
    <mergeCell ref="C6:C7"/>
    <mergeCell ref="D6:D7"/>
    <mergeCell ref="E6:E7"/>
    <mergeCell ref="F6:F7"/>
    <mergeCell ref="I32:J32"/>
    <mergeCell ref="I31:J31"/>
    <mergeCell ref="A27:A35"/>
    <mergeCell ref="D34:E34"/>
    <mergeCell ref="D30:E30"/>
    <mergeCell ref="D31:E31"/>
    <mergeCell ref="D32:E32"/>
    <mergeCell ref="D33:E33"/>
    <mergeCell ref="D27:E27"/>
    <mergeCell ref="D28:E28"/>
    <mergeCell ref="D29:E29"/>
    <mergeCell ref="B35:G35"/>
  </mergeCells>
  <hyperlinks>
    <hyperlink ref="D32" r:id="rId1"/>
    <hyperlink ref="D30"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2025-07-04T06:19:13Z</cp:lastPrinted>
  <dcterms:created xsi:type="dcterms:W3CDTF">2006-09-16T00:00:00Z</dcterms:created>
  <dcterms:modified xsi:type="dcterms:W3CDTF">2025-07-04T06:19:18Z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