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19440" windowHeight="9630"/>
  </bookViews>
  <sheets>
    <sheet name="f" sheetId="9" r:id="rId1"/>
  </sheets>
  <calcPr calcId="124519" iterateDelta="1E-4"/>
</workbook>
</file>

<file path=xl/calcChain.xml><?xml version="1.0" encoding="utf-8"?>
<calcChain xmlns="http://schemas.openxmlformats.org/spreadsheetml/2006/main">
  <c r="F28" i="9"/>
  <c r="F27"/>
  <c r="F26"/>
  <c r="F25"/>
  <c r="F24"/>
  <c r="F23"/>
  <c r="F22"/>
  <c r="F21"/>
  <c r="F20"/>
  <c r="F19"/>
  <c r="F18"/>
  <c r="F17"/>
  <c r="F16"/>
  <c r="F15"/>
  <c r="F14"/>
  <c r="F13"/>
  <c r="F12"/>
  <c r="F11"/>
  <c r="F10"/>
  <c r="F8"/>
  <c r="F29" l="1"/>
  <c r="F30"/>
  <c r="F31" s="1"/>
  <c r="F32" l="1"/>
  <c r="F33" s="1"/>
  <c r="F34" l="1"/>
  <c r="F35" s="1"/>
</calcChain>
</file>

<file path=xl/sharedStrings.xml><?xml version="1.0" encoding="utf-8"?>
<sst xmlns="http://schemas.openxmlformats.org/spreadsheetml/2006/main" count="62" uniqueCount="46">
  <si>
    <t>Sl No.</t>
  </si>
  <si>
    <t>Iteam Description</t>
  </si>
  <si>
    <t>Unit</t>
  </si>
  <si>
    <t>Quantity</t>
  </si>
  <si>
    <t>Rate</t>
  </si>
  <si>
    <t>Amount</t>
  </si>
  <si>
    <t>Average run 5 mtr</t>
  </si>
  <si>
    <t>Point</t>
  </si>
  <si>
    <t>Nos</t>
  </si>
  <si>
    <t>mtr</t>
  </si>
  <si>
    <t>Earthing installation by GI earth Spike (1830 X 20 mm) including 8SWG GI EarthWire &amp; GI nuts, bolts, washer etc.</t>
  </si>
  <si>
    <t>Total</t>
  </si>
  <si>
    <t>Add 18% GST</t>
  </si>
  <si>
    <t>Total With GST (A)</t>
  </si>
  <si>
    <t>Cess@1%</t>
  </si>
  <si>
    <t>total</t>
  </si>
  <si>
    <t>Contingency Amount on "A"</t>
  </si>
  <si>
    <t>Contingency@3%</t>
  </si>
  <si>
    <t>(Total+GST)=Rs:</t>
  </si>
  <si>
    <t>* No district charges will be applicable on non-schedule items</t>
  </si>
  <si>
    <r>
      <t>Supply and Fixing of 2 mm Polyvinyl glow sign board made of 22 SWG GI sheet box with 1”X1” aluminum channel for fixing the vinyl board after necessary cutting the letter as required &amp; s\f LED tube light fittings along with all accessories. (16 sqft @495.00/sqft)
(</t>
    </r>
    <r>
      <rPr>
        <b/>
        <sz val="11"/>
        <color theme="1"/>
        <rFont val="Times New Roman"/>
        <family val="1"/>
      </rPr>
      <t>UD &amp; MA schedule P-14, I-4</t>
    </r>
    <r>
      <rPr>
        <sz val="11"/>
        <color theme="1"/>
        <rFont val="Times New Roman"/>
        <family val="1"/>
      </rPr>
      <t xml:space="preserve">) </t>
    </r>
  </si>
  <si>
    <t xml:space="preserve">* As per PWD &amp; I &amp; WD schedule district charges will be applicable on  PWD &amp; I &amp; WD schedule items </t>
  </si>
  <si>
    <t>No</t>
  </si>
  <si>
    <r>
      <t>Distribution wiring in 2 x 22/0.3 (1.5 sqmm) single core stranded 'FR' PVC insulated &amp; unsheathed copper wire(Brand approved by EIC) in 20mm size PVC rigid conduit 'FR'
(</t>
    </r>
    <r>
      <rPr>
        <b/>
        <sz val="11"/>
        <color theme="1"/>
        <rFont val="Times New Roman"/>
        <family val="1"/>
      </rPr>
      <t>Precision make</t>
    </r>
    <r>
      <rPr>
        <sz val="11"/>
        <color theme="1"/>
        <rFont val="Times New Roman"/>
        <family val="1"/>
      </rPr>
      <t>), with 1x22/0.3 (1.5 sqmm) single core stranded 'FR' PVC insulated &amp; unsheathed copper wire for ECC, to light/fan/call bell points with Piano Key type switchfixed on MS CRC sheet metal (16 SWG) switch board cum JB on wall complete with 2 no. suitable size “Ph &amp; N” copper
bar incl. bakelite/Perspex (wall matching color) top cover 3 mm thick and incl. 175mmx100mmx65mm inspection box,
making earthing attachment, painting the MS box and mending good the damages to original finish.
[PWD Schedule Page No-E-14 Iteam No-2a]</t>
    </r>
  </si>
  <si>
    <r>
      <t>Supply of TMC501 conventional industrial batten (</t>
    </r>
    <r>
      <rPr>
        <b/>
        <sz val="11"/>
        <color theme="1"/>
        <rFont val="Times New Roman"/>
        <family val="1"/>
      </rPr>
      <t>Philips make)</t>
    </r>
    <r>
      <rPr>
        <sz val="11"/>
        <color theme="1"/>
        <rFont val="Times New Roman"/>
        <family val="1"/>
      </rPr>
      <t xml:space="preserve"> LED Tube,model no- TMC501 P1xT-LED 22W P3241
(</t>
    </r>
    <r>
      <rPr>
        <b/>
        <sz val="11"/>
        <color theme="1"/>
        <rFont val="Times New Roman"/>
        <family val="1"/>
      </rPr>
      <t>WB I &amp; WD schedule P-113, I- 5:3 F.22</t>
    </r>
    <r>
      <rPr>
        <sz val="11"/>
        <color theme="1"/>
        <rFont val="Times New Roman"/>
        <family val="1"/>
      </rPr>
      <t>)</t>
    </r>
  </si>
  <si>
    <t>Say Rs.</t>
  </si>
  <si>
    <t xml:space="preserve">                      Service Connection Charges as per Quotation</t>
  </si>
  <si>
    <r>
      <t xml:space="preserve">Supplying and fixing double-door SPN MCB Distribution Board with IP-42/43 protection, concealed in wall after cutting the wall &amp; mending good the damages to original finish incl. Inter connection with suitable size of copper wire and neutral link &amp; provision for earthing attachment.
</t>
    </r>
    <r>
      <rPr>
        <b/>
        <sz val="11"/>
        <color theme="1"/>
        <rFont val="Times New Roman"/>
        <family val="1"/>
      </rPr>
      <t xml:space="preserve">a) For (2+4 way) (Make -Havells)
[PWD Schedule Page No-D-9;Iteam No-13] 
</t>
    </r>
  </si>
  <si>
    <r>
      <t>Supply of 240V A.C Ceiling Fan ( 48" sweep,1200 mm complete)
[</t>
    </r>
    <r>
      <rPr>
        <b/>
        <sz val="11"/>
        <color theme="1"/>
        <rFont val="Times New Roman"/>
        <family val="1"/>
      </rPr>
      <t>Make-Crompton</t>
    </r>
    <r>
      <rPr>
        <sz val="11"/>
        <color theme="1"/>
        <rFont val="Times New Roman"/>
        <family val="1"/>
      </rPr>
      <t xml:space="preserve"> [ for counter only]
(</t>
    </r>
    <r>
      <rPr>
        <b/>
        <sz val="11"/>
        <color theme="1"/>
        <rFont val="Times New Roman"/>
        <family val="1"/>
      </rPr>
      <t>UD &amp; MA schedule P- 23, I- 70</t>
    </r>
    <r>
      <rPr>
        <sz val="11"/>
        <color theme="1"/>
        <rFont val="Times New Roman"/>
        <family val="1"/>
      </rPr>
      <t>)</t>
    </r>
  </si>
  <si>
    <t>Each</t>
  </si>
  <si>
    <r>
      <t xml:space="preserve">Fixing only Ceiling Fan
</t>
    </r>
    <r>
      <rPr>
        <b/>
        <sz val="11"/>
        <color theme="1"/>
        <rFont val="Times New Roman"/>
        <family val="1"/>
      </rPr>
      <t>[PWD sch P- C-3, I-21(a)]</t>
    </r>
  </si>
  <si>
    <r>
      <t>Supply &amp; Fixing 240 V, 16/20 A Piano key type switch (Brand approved by EIC) on sheet metal switch board incl. S &amp; F 100x100x65mm MS (16SWG) switch board and bakelite/perspex top cover of 3mm thick by Brass screws after making housing for switch by cutting bakelite/perspex cover and making necessary connections as required.
(For Hand Dryer machine)
[</t>
    </r>
    <r>
      <rPr>
        <b/>
        <sz val="11"/>
        <color theme="1"/>
        <rFont val="Times New Roman"/>
        <family val="1"/>
      </rPr>
      <t>PWD sch P- E-6, I-17(b)</t>
    </r>
    <r>
      <rPr>
        <sz val="11"/>
        <color theme="1"/>
        <rFont val="Times New Roman"/>
        <family val="1"/>
      </rPr>
      <t>]</t>
    </r>
  </si>
  <si>
    <t>ESTIMATE</t>
  </si>
  <si>
    <r>
      <t xml:space="preserve">Fixing only exhaust fan after making hole in wall and making good damages and smooth cement finish etc. as practicable as possible and providing necy. length of PVC insulated wire and making connection for exhaust of following diameter:    
22.5 cm ( 9" ) 
 </t>
    </r>
    <r>
      <rPr>
        <b/>
        <sz val="11"/>
        <color theme="1"/>
        <rFont val="Calibri"/>
        <family val="2"/>
        <scheme val="minor"/>
      </rPr>
      <t>[PWD Schedule Page No-C-4;Iteam No-28(b)]</t>
    </r>
  </si>
  <si>
    <r>
      <t xml:space="preserve">Fixing only louver shutter/cowl on wall with necy. bolts &amp; nuts 
(6 mm dia x 62 mm long) 
For 22.5 cm(9") Exhaust fan 
</t>
    </r>
    <r>
      <rPr>
        <b/>
        <sz val="11"/>
        <color theme="1"/>
        <rFont val="Calibri"/>
        <family val="2"/>
        <scheme val="minor"/>
      </rPr>
      <t xml:space="preserve">[PWD Schedule Page No-C-4;Iteam No-30(b)]         </t>
    </r>
    <r>
      <rPr>
        <sz val="11"/>
        <color theme="1"/>
        <rFont val="Calibri"/>
        <family val="2"/>
        <scheme val="minor"/>
      </rPr>
      <t xml:space="preserve">                            </t>
    </r>
  </si>
  <si>
    <r>
      <t>Supplying and fixing 240V 32A Double Pole AC Type 30mA RCCB.(Complete Set) (ISI marked)  [</t>
    </r>
    <r>
      <rPr>
        <b/>
        <sz val="11"/>
        <color theme="1"/>
        <rFont val="Times New Roman"/>
        <family val="1"/>
      </rPr>
      <t>Make- Legrand</t>
    </r>
    <r>
      <rPr>
        <sz val="11"/>
        <color theme="1"/>
        <rFont val="Times New Roman"/>
        <family val="1"/>
      </rPr>
      <t xml:space="preserve">]  (Cat No 4113/95)                                                                      </t>
    </r>
    <r>
      <rPr>
        <b/>
        <sz val="11"/>
        <color theme="1"/>
        <rFont val="Times New Roman"/>
        <family val="1"/>
      </rPr>
      <t>[ Legrand Page No-92 ]</t>
    </r>
  </si>
  <si>
    <r>
      <t>Distribution wiring in 1.1 KV single core stranded 'FR'  PVC insulated &amp; unsheathed copper wire (Brand  approved by EIC) in 20mm size PVC rigid conduit 'FR' 
(</t>
    </r>
    <r>
      <rPr>
        <b/>
        <sz val="11"/>
        <color theme="1"/>
        <rFont val="Times New Roman"/>
        <family val="1"/>
      </rPr>
      <t>Precision make</t>
    </r>
    <r>
      <rPr>
        <sz val="11"/>
        <color theme="1"/>
        <rFont val="Times New Roman"/>
        <family val="1"/>
      </rPr>
      <t xml:space="preserve">) incl. necy. fittings as required
2 x 36/0.3 (2.5 sqmm) + 1 x 22/0.3 (1.5 sqmm) ECC
</t>
    </r>
    <r>
      <rPr>
        <b/>
        <sz val="11"/>
        <color theme="1"/>
        <rFont val="Times New Roman"/>
        <family val="1"/>
      </rPr>
      <t>[PWD Schedule Page No-E-14 Iteam No-1a(ii)]</t>
    </r>
  </si>
  <si>
    <r>
      <t>Supplying and fixing 240/415 V MCB of Breaking capacity 10kA &amp; C characteristics on din rail of existing DBs and necessary connection 6-32A SP MCB (</t>
    </r>
    <r>
      <rPr>
        <b/>
        <sz val="11"/>
        <color theme="1"/>
        <rFont val="Times New Roman"/>
        <family val="1"/>
      </rPr>
      <t>Make -Havells</t>
    </r>
    <r>
      <rPr>
        <sz val="11"/>
        <color theme="1"/>
        <rFont val="Times New Roman"/>
        <family val="1"/>
      </rPr>
      <t xml:space="preserve">)
</t>
    </r>
    <r>
      <rPr>
        <b/>
        <sz val="11"/>
        <color theme="1"/>
        <rFont val="Times New Roman"/>
        <family val="1"/>
      </rPr>
      <t>[PWD Schedule Page No-D-6;Iteam No-7]</t>
    </r>
  </si>
  <si>
    <r>
      <t xml:space="preserve">Supplying and fixing 240/415 V MCB Isolator on din rail of existing DBs and necessary connection.
40A DP MCB Isolator  </t>
    </r>
    <r>
      <rPr>
        <b/>
        <sz val="11"/>
        <color theme="1"/>
        <rFont val="Times New Roman"/>
        <family val="1"/>
      </rPr>
      <t>(Make -Havells)</t>
    </r>
    <r>
      <rPr>
        <sz val="11"/>
        <color theme="1"/>
        <rFont val="Times New Roman"/>
        <family val="1"/>
      </rPr>
      <t xml:space="preserve">
</t>
    </r>
    <r>
      <rPr>
        <b/>
        <sz val="11"/>
        <color theme="1"/>
        <rFont val="Times New Roman"/>
        <family val="1"/>
      </rPr>
      <t>[PWD Schedule Page No-D-5;Iteam No-6]</t>
    </r>
  </si>
  <si>
    <r>
      <t>Fixing only single/twin fluroscent light fitting complete with all accessories directly on wall/ceiling by screws etc.</t>
    </r>
    <r>
      <rPr>
        <b/>
        <sz val="11"/>
        <color theme="1"/>
        <rFont val="Times New Roman"/>
        <family val="1"/>
      </rPr>
      <t xml:space="preserve">. </t>
    </r>
    <r>
      <rPr>
        <sz val="11"/>
        <color theme="1"/>
        <rFont val="Times New Roman"/>
        <family val="1"/>
      </rPr>
      <t xml:space="preserve">
</t>
    </r>
    <r>
      <rPr>
        <b/>
        <sz val="11"/>
        <color theme="1"/>
        <rFont val="Times New Roman"/>
        <family val="1"/>
      </rPr>
      <t>[PWD Schedule Page No-C-2;Iteam No-14a</t>
    </r>
    <r>
      <rPr>
        <sz val="11"/>
        <color theme="1"/>
        <rFont val="Times New Roman"/>
        <family val="1"/>
      </rPr>
      <t>]</t>
    </r>
  </si>
  <si>
    <r>
      <t>Supply &amp; fixing Bulk head light fittings with die cast aluminium housing frosted/clear glass on wall/ceiling incl S/F 9 watt LED Lamp complete set. [</t>
    </r>
    <r>
      <rPr>
        <b/>
        <sz val="11"/>
        <color theme="1"/>
        <rFont val="Times New Roman"/>
        <family val="1"/>
      </rPr>
      <t>Make - Havells]</t>
    </r>
    <r>
      <rPr>
        <sz val="11"/>
        <color theme="1"/>
        <rFont val="Times New Roman"/>
        <family val="1"/>
      </rPr>
      <t xml:space="preserve">
</t>
    </r>
    <r>
      <rPr>
        <b/>
        <sz val="11"/>
        <color theme="1"/>
        <rFont val="Times New Roman"/>
        <family val="1"/>
      </rPr>
      <t>(PWD sch - Page--D-13, I-23)</t>
    </r>
  </si>
  <si>
    <r>
      <t xml:space="preserve">Supply &amp; fixing smart bright street light complete with all accessories to be fixed from the wall of building or on pole incl. making holes /providing clamping arrangement &amp; necy. GI reducer as required.S&amp;F 40 mm  GI Pipe 1.5 mtr average length &amp; s&amp;f necy length of 1.5 sqmm pvc insulated single core copper wire &amp; making connections as required &amp; mending good damages incl wall paingting. </t>
    </r>
    <r>
      <rPr>
        <b/>
        <sz val="11"/>
        <color theme="1"/>
        <rFont val="Times New Roman"/>
        <family val="1"/>
      </rPr>
      <t>(30 Watt)</t>
    </r>
    <r>
      <rPr>
        <sz val="11"/>
        <color theme="1"/>
        <rFont val="Times New Roman"/>
        <family val="1"/>
      </rPr>
      <t xml:space="preserve"> (</t>
    </r>
    <r>
      <rPr>
        <b/>
        <sz val="11"/>
        <color theme="1"/>
        <rFont val="Times New Roman"/>
        <family val="1"/>
      </rPr>
      <t>Make - Bajaj</t>
    </r>
    <r>
      <rPr>
        <sz val="11"/>
        <color theme="1"/>
        <rFont val="Times New Roman"/>
        <family val="1"/>
      </rPr>
      <t xml:space="preserve">)
</t>
    </r>
    <r>
      <rPr>
        <b/>
        <sz val="11"/>
        <color theme="1"/>
        <rFont val="Times New Roman"/>
        <family val="1"/>
      </rPr>
      <t>[WB I&amp;WD sch P-111, I-f.9.0.2]</t>
    </r>
  </si>
  <si>
    <r>
      <t xml:space="preserve">Supply of 9'' domestic metal exhaust fan
9" (225mm)SWEEP. TRANS AIR - 
</t>
    </r>
    <r>
      <rPr>
        <b/>
        <sz val="11"/>
        <color theme="1"/>
        <rFont val="Times New Roman"/>
        <family val="1"/>
      </rPr>
      <t>( Make-Crompton/Havells/Bajaj</t>
    </r>
    <r>
      <rPr>
        <sz val="11"/>
        <color theme="1"/>
        <rFont val="Times New Roman"/>
        <family val="1"/>
      </rPr>
      <t>) 
(</t>
    </r>
    <r>
      <rPr>
        <b/>
        <sz val="11"/>
        <color theme="1"/>
        <rFont val="Times New Roman"/>
        <family val="1"/>
      </rPr>
      <t>UD &amp; MA schedule P-14, I-5)</t>
    </r>
    <r>
      <rPr>
        <sz val="11"/>
        <color theme="1"/>
        <rFont val="Times New Roman"/>
        <family val="1"/>
      </rPr>
      <t xml:space="preserve">)
</t>
    </r>
  </si>
  <si>
    <r>
      <t>S/F 240V 25A Modular type starter (brand approved by EIC)with 25 A. Modular switch DP MCB (C-Curve)and 4 Module G.I. Moduar type switch board with 4 Module Top Cover Plate flushed in wall incl. S/F switch board and Cover Plate and making necy. Connections with PVC Copper wire and earth connectivity wire etc. as per schedule [</t>
    </r>
    <r>
      <rPr>
        <b/>
        <sz val="11"/>
        <color theme="1"/>
        <rFont val="Times New Roman"/>
        <family val="1"/>
      </rPr>
      <t>for Pump</t>
    </r>
    <r>
      <rPr>
        <sz val="11"/>
        <color theme="1"/>
        <rFont val="Times New Roman"/>
        <family val="1"/>
      </rPr>
      <t xml:space="preserve">]
</t>
    </r>
    <r>
      <rPr>
        <b/>
        <sz val="11"/>
        <color theme="1"/>
        <rFont val="Times New Roman"/>
        <family val="1"/>
      </rPr>
      <t>[PWD Schedule Page No-E-19, Item No-17] 
(Please follow in details)</t>
    </r>
  </si>
  <si>
    <r>
      <t>Distribution wiring in 1.1 KV grade 22/0.3 (1.5 sqmm) single core stranded 'FR' PVC insulated &amp; unsheathed copper wire
(Brand approved by EIC) in 20mm size PVC rigid conduit 'FR' (</t>
    </r>
    <r>
      <rPr>
        <b/>
        <sz val="11"/>
        <color theme="1"/>
        <rFont val="Times New Roman"/>
        <family val="1"/>
      </rPr>
      <t>Precision make</t>
    </r>
    <r>
      <rPr>
        <sz val="11"/>
        <color theme="1"/>
        <rFont val="Times New Roman"/>
        <family val="1"/>
      </rPr>
      <t xml:space="preserve">), with 1.1 KV grade 1 x 22/0.3 (1.5 sqmm) single core stranded 'FR' PVC insulated &amp; unsheathed copper wire as ECC, to 5A 3 pin flush type plug socket &amp; Piano Key type switch fixed on MS CRC sheet metal (16 SWG) switch
board cum JB on wall incl. bakelite/Perspex (wall matching color) top cover 3 mm thick and incl. painting the MS box and mending good the damages to original finish
</t>
    </r>
    <r>
      <rPr>
        <b/>
        <sz val="11"/>
        <color theme="1"/>
        <rFont val="Times New Roman"/>
        <family val="1"/>
      </rPr>
      <t>On Board (only for pay counter)</t>
    </r>
    <r>
      <rPr>
        <sz val="11"/>
        <color theme="1"/>
        <rFont val="Times New Roman"/>
        <family val="1"/>
      </rPr>
      <t xml:space="preserve">
[</t>
    </r>
    <r>
      <rPr>
        <b/>
        <sz val="11"/>
        <color theme="1"/>
        <rFont val="Times New Roman"/>
        <family val="1"/>
      </rPr>
      <t>PWD Schedule Page No-E-15; I-4a</t>
    </r>
    <r>
      <rPr>
        <sz val="11"/>
        <color theme="1"/>
        <rFont val="Times New Roman"/>
        <family val="1"/>
      </rPr>
      <t xml:space="preserve">]
</t>
    </r>
  </si>
  <si>
    <t xml:space="preserve">
NAME OF WORK:- ESTIMATE FOR ELECTRICAL WORK OF  Rathtala Fingapara Free Primary School  IN WARD NO. 34 UNDER BHATPARA MUNICIPALITY,NORTH 24 PARGANAS
 ( CT/PT) MODEL NO  - F 
[</t>
  </si>
</sst>
</file>

<file path=xl/styles.xml><?xml version="1.0" encoding="utf-8"?>
<styleSheet xmlns="http://schemas.openxmlformats.org/spreadsheetml/2006/main">
  <numFmts count="1">
    <numFmt numFmtId="164" formatCode="_ * #,##0.00_ ;_ * \-#,##0.00_ ;_ * &quot;-&quot;??_ ;_ @_ "/>
  </numFmts>
  <fonts count="12">
    <font>
      <sz val="11"/>
      <color theme="1"/>
      <name val="Calibri"/>
      <charset val="134"/>
      <scheme val="minor"/>
    </font>
    <font>
      <sz val="11"/>
      <color theme="1"/>
      <name val="Calibri"/>
      <family val="2"/>
      <scheme val="minor"/>
    </font>
    <font>
      <sz val="11"/>
      <color theme="1"/>
      <name val="Calibri"/>
      <family val="2"/>
      <scheme val="minor"/>
    </font>
    <font>
      <b/>
      <sz val="12"/>
      <color theme="1"/>
      <name val="Times New Roman"/>
      <charset val="134"/>
    </font>
    <font>
      <u/>
      <sz val="11"/>
      <color theme="10"/>
      <name val="Calibri"/>
      <charset val="134"/>
    </font>
    <font>
      <sz val="11"/>
      <color theme="1"/>
      <name val="Calibri"/>
      <charset val="134"/>
      <scheme val="minor"/>
    </font>
    <font>
      <b/>
      <sz val="11"/>
      <color theme="1"/>
      <name val="Times New Roman"/>
      <family val="1"/>
    </font>
    <font>
      <sz val="11"/>
      <color theme="1"/>
      <name val="Times New Roman"/>
      <family val="1"/>
    </font>
    <font>
      <b/>
      <sz val="12"/>
      <color theme="1"/>
      <name val="Times New Roman"/>
      <family val="1"/>
    </font>
    <font>
      <b/>
      <sz val="11"/>
      <color theme="1"/>
      <name val="Calibri"/>
      <family val="2"/>
      <scheme val="minor"/>
    </font>
    <font>
      <b/>
      <sz val="22"/>
      <color theme="1"/>
      <name val="Calibri"/>
      <family val="2"/>
      <scheme val="minor"/>
    </font>
    <font>
      <u/>
      <sz val="11"/>
      <color theme="10"/>
      <name val="Times New Roman"/>
      <family val="1"/>
    </font>
  </fonts>
  <fills count="3">
    <fill>
      <patternFill patternType="none"/>
    </fill>
    <fill>
      <patternFill patternType="gray125"/>
    </fill>
    <fill>
      <patternFill patternType="solid">
        <fgColor theme="0"/>
        <bgColor indexed="64"/>
      </patternFill>
    </fill>
  </fills>
  <borders count="10">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top/>
      <bottom style="thin">
        <color auto="1"/>
      </bottom>
      <diagonal/>
    </border>
    <border>
      <left style="thin">
        <color auto="1"/>
      </left>
      <right/>
      <top/>
      <bottom style="thin">
        <color auto="1"/>
      </bottom>
      <diagonal/>
    </border>
    <border>
      <left/>
      <right style="thin">
        <color auto="1"/>
      </right>
      <top/>
      <bottom style="thin">
        <color auto="1"/>
      </bottom>
      <diagonal/>
    </border>
  </borders>
  <cellStyleXfs count="3">
    <xf numFmtId="0" fontId="0" fillId="0" borderId="0"/>
    <xf numFmtId="0" fontId="4" fillId="0" borderId="0" applyNumberFormat="0" applyFill="0" applyBorder="0" applyAlignment="0" applyProtection="0">
      <alignment vertical="top"/>
      <protection locked="0"/>
    </xf>
    <xf numFmtId="164" fontId="5" fillId="0" borderId="0" applyFont="0" applyFill="0" applyBorder="0" applyAlignment="0" applyProtection="0"/>
  </cellStyleXfs>
  <cellXfs count="43">
    <xf numFmtId="0" fontId="0" fillId="0" borderId="0" xfId="0"/>
    <xf numFmtId="0" fontId="0" fillId="0" borderId="0" xfId="0" applyAlignment="1">
      <alignment wrapText="1"/>
    </xf>
    <xf numFmtId="0" fontId="0" fillId="0" borderId="0" xfId="0" applyAlignment="1">
      <alignment horizontal="center" vertical="center" wrapText="1"/>
    </xf>
    <xf numFmtId="0" fontId="7" fillId="0" borderId="4" xfId="0" applyFont="1" applyBorder="1" applyAlignment="1">
      <alignment horizontal="left" vertical="center" wrapText="1"/>
    </xf>
    <xf numFmtId="0" fontId="7" fillId="0" borderId="4" xfId="0" applyFont="1" applyBorder="1" applyAlignment="1">
      <alignment vertical="center" wrapText="1"/>
    </xf>
    <xf numFmtId="2" fontId="7" fillId="0" borderId="4" xfId="0" applyNumberFormat="1" applyFont="1" applyBorder="1" applyAlignment="1">
      <alignment horizontal="center" vertical="center" wrapText="1"/>
    </xf>
    <xf numFmtId="0" fontId="7" fillId="2" borderId="4" xfId="0" applyFont="1" applyFill="1" applyBorder="1" applyAlignment="1">
      <alignment horizontal="center" vertical="center"/>
    </xf>
    <xf numFmtId="2" fontId="7" fillId="2" borderId="4" xfId="0" applyNumberFormat="1" applyFont="1" applyFill="1" applyBorder="1" applyAlignment="1">
      <alignment horizontal="center" vertical="center"/>
    </xf>
    <xf numFmtId="0" fontId="0" fillId="2" borderId="0" xfId="0" applyFill="1"/>
    <xf numFmtId="0" fontId="7" fillId="2" borderId="4" xfId="0" applyFont="1" applyFill="1" applyBorder="1" applyAlignment="1">
      <alignment vertical="center" wrapText="1"/>
    </xf>
    <xf numFmtId="2" fontId="6" fillId="0" borderId="4" xfId="0" applyNumberFormat="1" applyFont="1" applyBorder="1" applyAlignment="1">
      <alignment horizontal="center" vertical="center"/>
    </xf>
    <xf numFmtId="0" fontId="0" fillId="0" borderId="0" xfId="0" applyAlignment="1">
      <alignment horizontal="center" vertical="center"/>
    </xf>
    <xf numFmtId="0" fontId="7" fillId="0" borderId="4" xfId="0" applyFont="1" applyBorder="1" applyAlignment="1">
      <alignment horizontal="center" vertical="center"/>
    </xf>
    <xf numFmtId="0" fontId="2" fillId="0" borderId="4" xfId="0" applyFont="1" applyBorder="1" applyAlignment="1">
      <alignment vertical="center" wrapText="1"/>
    </xf>
    <xf numFmtId="0" fontId="6" fillId="2" borderId="4" xfId="0" applyFont="1" applyFill="1" applyBorder="1" applyAlignment="1">
      <alignment horizontal="center" vertical="center" wrapText="1"/>
    </xf>
    <xf numFmtId="0" fontId="7" fillId="0" borderId="4" xfId="0" applyFont="1" applyBorder="1" applyAlignment="1">
      <alignment horizontal="center" vertical="center" wrapText="1"/>
    </xf>
    <xf numFmtId="2" fontId="7" fillId="0" borderId="4" xfId="0" applyNumberFormat="1" applyFont="1" applyBorder="1" applyAlignment="1">
      <alignment horizontal="center" vertical="center"/>
    </xf>
    <xf numFmtId="2" fontId="7" fillId="0" borderId="4" xfId="0" applyNumberFormat="1" applyFont="1" applyBorder="1" applyAlignment="1">
      <alignment vertical="center"/>
    </xf>
    <xf numFmtId="0" fontId="7" fillId="2" borderId="4" xfId="0" applyFont="1" applyFill="1" applyBorder="1" applyAlignment="1">
      <alignment horizontal="center" vertical="center" wrapText="1"/>
    </xf>
    <xf numFmtId="0" fontId="2" fillId="0" borderId="4" xfId="0" applyFont="1" applyBorder="1" applyAlignment="1">
      <alignment horizontal="center" vertical="center" wrapText="1"/>
    </xf>
    <xf numFmtId="2" fontId="2" fillId="0" borderId="4" xfId="0" applyNumberFormat="1" applyFont="1" applyBorder="1" applyAlignment="1">
      <alignment horizontal="center" vertical="center" wrapText="1"/>
    </xf>
    <xf numFmtId="0" fontId="2" fillId="0" borderId="4" xfId="0" applyFont="1" applyBorder="1" applyAlignment="1">
      <alignment horizontal="center" vertical="center"/>
    </xf>
    <xf numFmtId="0" fontId="6" fillId="0" borderId="4" xfId="0" applyFont="1" applyBorder="1" applyAlignment="1">
      <alignment wrapText="1"/>
    </xf>
    <xf numFmtId="0" fontId="7" fillId="0" borderId="4" xfId="0" applyFont="1" applyBorder="1" applyAlignment="1">
      <alignment wrapText="1"/>
    </xf>
    <xf numFmtId="0" fontId="10" fillId="0" borderId="0" xfId="0" applyFont="1" applyAlignment="1">
      <alignment horizontal="center" wrapText="1"/>
    </xf>
    <xf numFmtId="0" fontId="10" fillId="0" borderId="7" xfId="0" applyFont="1" applyBorder="1" applyAlignment="1">
      <alignment horizontal="center" wrapText="1"/>
    </xf>
    <xf numFmtId="0" fontId="8" fillId="0" borderId="1" xfId="0" applyFont="1" applyBorder="1" applyAlignment="1">
      <alignment wrapText="1"/>
    </xf>
    <xf numFmtId="0" fontId="3" fillId="0" borderId="2" xfId="0" applyFont="1" applyBorder="1" applyAlignment="1">
      <alignment wrapText="1"/>
    </xf>
    <xf numFmtId="0" fontId="3" fillId="0" borderId="3" xfId="0" applyFont="1" applyBorder="1" applyAlignment="1">
      <alignment wrapText="1"/>
    </xf>
    <xf numFmtId="0" fontId="3" fillId="0" borderId="8" xfId="0" applyFont="1" applyBorder="1" applyAlignment="1">
      <alignment wrapText="1"/>
    </xf>
    <xf numFmtId="0" fontId="3" fillId="0" borderId="7" xfId="0" applyFont="1" applyBorder="1" applyAlignment="1">
      <alignment wrapText="1"/>
    </xf>
    <xf numFmtId="0" fontId="3" fillId="0" borderId="9" xfId="0" applyFont="1" applyBorder="1" applyAlignment="1">
      <alignment wrapText="1"/>
    </xf>
    <xf numFmtId="0" fontId="8" fillId="0" borderId="5" xfId="0" applyFont="1" applyBorder="1" applyAlignment="1">
      <alignment horizontal="left" vertical="center" wrapText="1"/>
    </xf>
    <xf numFmtId="0" fontId="3" fillId="0" borderId="6" xfId="0" applyFont="1" applyBorder="1" applyAlignment="1">
      <alignment horizontal="left" vertical="center" wrapText="1"/>
    </xf>
    <xf numFmtId="0" fontId="8" fillId="0" borderId="1" xfId="0" applyFont="1" applyBorder="1" applyAlignment="1">
      <alignment horizontal="left" vertical="center" wrapText="1"/>
    </xf>
    <xf numFmtId="0" fontId="3" fillId="0" borderId="2" xfId="0" applyFont="1" applyBorder="1" applyAlignment="1">
      <alignment horizontal="left" vertical="center" wrapText="1"/>
    </xf>
    <xf numFmtId="0" fontId="7" fillId="0" borderId="4" xfId="0" applyFont="1" applyBorder="1" applyAlignment="1">
      <alignment horizontal="center" vertical="center"/>
    </xf>
    <xf numFmtId="0" fontId="7" fillId="0" borderId="4" xfId="0" applyFont="1" applyBorder="1" applyAlignment="1">
      <alignment horizontal="center" vertical="center" wrapText="1"/>
    </xf>
    <xf numFmtId="2" fontId="7" fillId="0" borderId="4" xfId="0" applyNumberFormat="1" applyFont="1" applyBorder="1" applyAlignment="1">
      <alignment horizontal="center" vertical="center"/>
    </xf>
    <xf numFmtId="0" fontId="2" fillId="0" borderId="4" xfId="0" applyFont="1" applyBorder="1" applyAlignment="1">
      <alignment horizontal="center" vertical="center"/>
    </xf>
    <xf numFmtId="0" fontId="11" fillId="0" borderId="4" xfId="1" applyFont="1" applyBorder="1" applyAlignment="1" applyProtection="1">
      <alignment horizontal="center" vertical="center"/>
    </xf>
    <xf numFmtId="0" fontId="6" fillId="0" borderId="4" xfId="0" applyFont="1" applyBorder="1" applyAlignment="1">
      <alignment horizontal="center" vertical="center"/>
    </xf>
    <xf numFmtId="0" fontId="6" fillId="0" borderId="4" xfId="0" applyFont="1" applyBorder="1" applyAlignment="1">
      <alignment horizontal="center" vertical="center" wrapText="1"/>
    </xf>
  </cellXfs>
  <cellStyles count="3">
    <cellStyle name="Comma 2" xfId="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Cess@1%25" TargetMode="External"/><Relationship Id="rId1" Type="http://schemas.openxmlformats.org/officeDocument/2006/relationships/hyperlink" Target="mailto:Contingency@3%25" TargetMode="External"/></Relationships>
</file>

<file path=xl/worksheets/sheet1.xml><?xml version="1.0" encoding="utf-8"?>
<worksheet xmlns="http://schemas.openxmlformats.org/spreadsheetml/2006/main" xmlns:r="http://schemas.openxmlformats.org/officeDocument/2006/relationships">
  <dimension ref="A1:F39"/>
  <sheetViews>
    <sheetView tabSelected="1" topLeftCell="A28" workbookViewId="0">
      <selection activeCell="B43" sqref="B43"/>
    </sheetView>
  </sheetViews>
  <sheetFormatPr defaultColWidth="9" defaultRowHeight="15"/>
  <cols>
    <col min="1" max="1" width="4.42578125" style="11" bestFit="1" customWidth="1"/>
    <col min="2" max="2" width="73.42578125" style="1" customWidth="1"/>
    <col min="3" max="3" width="5.28515625" style="2" bestFit="1" customWidth="1"/>
    <col min="4" max="4" width="9.28515625" style="11" bestFit="1" customWidth="1"/>
    <col min="5" max="5" width="7.5703125" style="11" bestFit="1" customWidth="1"/>
    <col min="6" max="6" width="9.5703125" bestFit="1" customWidth="1"/>
  </cols>
  <sheetData>
    <row r="1" spans="1:6" ht="15" customHeight="1">
      <c r="A1" s="24" t="s">
        <v>32</v>
      </c>
      <c r="B1" s="24"/>
      <c r="C1" s="24"/>
      <c r="D1" s="24"/>
      <c r="E1" s="24"/>
      <c r="F1" s="24"/>
    </row>
    <row r="2" spans="1:6" ht="15" customHeight="1">
      <c r="A2" s="25"/>
      <c r="B2" s="25"/>
      <c r="C2" s="25"/>
      <c r="D2" s="25"/>
      <c r="E2" s="25"/>
      <c r="F2" s="25"/>
    </row>
    <row r="3" spans="1:6" ht="22.5" customHeight="1">
      <c r="A3" s="26" t="s">
        <v>45</v>
      </c>
      <c r="B3" s="27"/>
      <c r="C3" s="27"/>
      <c r="D3" s="27"/>
      <c r="E3" s="27"/>
      <c r="F3" s="28"/>
    </row>
    <row r="4" spans="1:6" ht="35.25" customHeight="1">
      <c r="A4" s="29"/>
      <c r="B4" s="30"/>
      <c r="C4" s="30"/>
      <c r="D4" s="30"/>
      <c r="E4" s="30"/>
      <c r="F4" s="31"/>
    </row>
    <row r="5" spans="1:6" ht="27" customHeight="1">
      <c r="A5" s="32" t="s">
        <v>21</v>
      </c>
      <c r="B5" s="33"/>
      <c r="C5" s="33"/>
      <c r="D5" s="33"/>
      <c r="E5" s="33"/>
      <c r="F5" s="33"/>
    </row>
    <row r="6" spans="1:6" ht="27" customHeight="1">
      <c r="A6" s="34" t="s">
        <v>19</v>
      </c>
      <c r="B6" s="35"/>
      <c r="C6" s="35"/>
      <c r="D6" s="35"/>
      <c r="E6" s="35"/>
      <c r="F6" s="35"/>
    </row>
    <row r="7" spans="1:6" s="11" customFormat="1" ht="28.5">
      <c r="A7" s="14" t="s">
        <v>0</v>
      </c>
      <c r="B7" s="14" t="s">
        <v>1</v>
      </c>
      <c r="C7" s="14" t="s">
        <v>2</v>
      </c>
      <c r="D7" s="14" t="s">
        <v>3</v>
      </c>
      <c r="E7" s="14" t="s">
        <v>4</v>
      </c>
      <c r="F7" s="14" t="s">
        <v>5</v>
      </c>
    </row>
    <row r="8" spans="1:6" ht="170.25" customHeight="1">
      <c r="A8" s="36">
        <v>1</v>
      </c>
      <c r="B8" s="4" t="s">
        <v>23</v>
      </c>
      <c r="C8" s="37" t="s">
        <v>7</v>
      </c>
      <c r="D8" s="36">
        <v>16</v>
      </c>
      <c r="E8" s="38">
        <v>612</v>
      </c>
      <c r="F8" s="38">
        <f>D8*E8</f>
        <v>9792</v>
      </c>
    </row>
    <row r="9" spans="1:6">
      <c r="A9" s="36"/>
      <c r="B9" s="4" t="s">
        <v>6</v>
      </c>
      <c r="C9" s="37"/>
      <c r="D9" s="36"/>
      <c r="E9" s="38"/>
      <c r="F9" s="38"/>
    </row>
    <row r="10" spans="1:6" ht="150.75" customHeight="1">
      <c r="A10" s="12">
        <v>2</v>
      </c>
      <c r="B10" s="3" t="s">
        <v>44</v>
      </c>
      <c r="C10" s="15" t="s">
        <v>7</v>
      </c>
      <c r="D10" s="12">
        <v>1</v>
      </c>
      <c r="E10" s="16">
        <v>67</v>
      </c>
      <c r="F10" s="17">
        <f t="shared" ref="F10" si="0">D10*E10</f>
        <v>67</v>
      </c>
    </row>
    <row r="11" spans="1:6" s="8" customFormat="1" ht="44.25">
      <c r="A11" s="6">
        <v>3</v>
      </c>
      <c r="B11" s="9" t="s">
        <v>35</v>
      </c>
      <c r="C11" s="18" t="s">
        <v>8</v>
      </c>
      <c r="D11" s="6">
        <v>1</v>
      </c>
      <c r="E11" s="7">
        <v>5942</v>
      </c>
      <c r="F11" s="17">
        <f>E11*D11</f>
        <v>5942</v>
      </c>
    </row>
    <row r="12" spans="1:6" ht="89.25">
      <c r="A12" s="12">
        <v>4</v>
      </c>
      <c r="B12" s="4" t="s">
        <v>36</v>
      </c>
      <c r="C12" s="15" t="s">
        <v>9</v>
      </c>
      <c r="D12" s="12">
        <v>15</v>
      </c>
      <c r="E12" s="16">
        <v>119</v>
      </c>
      <c r="F12" s="17">
        <f t="shared" ref="F12:F28" si="1">D12*E12</f>
        <v>1785</v>
      </c>
    </row>
    <row r="13" spans="1:6" ht="92.25" customHeight="1">
      <c r="A13" s="6">
        <v>5</v>
      </c>
      <c r="B13" s="9" t="s">
        <v>27</v>
      </c>
      <c r="C13" s="15" t="s">
        <v>22</v>
      </c>
      <c r="D13" s="12">
        <v>1</v>
      </c>
      <c r="E13" s="5">
        <v>935</v>
      </c>
      <c r="F13" s="17">
        <f t="shared" si="1"/>
        <v>935</v>
      </c>
    </row>
    <row r="14" spans="1:6" ht="59.25">
      <c r="A14" s="12">
        <v>6</v>
      </c>
      <c r="B14" s="4" t="s">
        <v>37</v>
      </c>
      <c r="C14" s="15" t="s">
        <v>8</v>
      </c>
      <c r="D14" s="12">
        <v>4</v>
      </c>
      <c r="E14" s="5">
        <v>168</v>
      </c>
      <c r="F14" s="17">
        <f t="shared" si="1"/>
        <v>672</v>
      </c>
    </row>
    <row r="15" spans="1:6" ht="59.25">
      <c r="A15" s="6">
        <v>7</v>
      </c>
      <c r="B15" s="4" t="s">
        <v>38</v>
      </c>
      <c r="C15" s="15" t="s">
        <v>8</v>
      </c>
      <c r="D15" s="12">
        <v>1</v>
      </c>
      <c r="E15" s="5">
        <v>208</v>
      </c>
      <c r="F15" s="17">
        <f t="shared" si="1"/>
        <v>208</v>
      </c>
    </row>
    <row r="16" spans="1:6" ht="45">
      <c r="A16" s="12">
        <v>8</v>
      </c>
      <c r="B16" s="4" t="s">
        <v>24</v>
      </c>
      <c r="C16" s="15" t="s">
        <v>8</v>
      </c>
      <c r="D16" s="12">
        <v>4</v>
      </c>
      <c r="E16" s="16">
        <v>451</v>
      </c>
      <c r="F16" s="17">
        <f t="shared" si="1"/>
        <v>1804</v>
      </c>
    </row>
    <row r="17" spans="1:6" ht="45">
      <c r="A17" s="6">
        <v>9</v>
      </c>
      <c r="B17" s="4" t="s">
        <v>39</v>
      </c>
      <c r="C17" s="15" t="s">
        <v>8</v>
      </c>
      <c r="D17" s="12">
        <v>4</v>
      </c>
      <c r="E17" s="16">
        <v>86</v>
      </c>
      <c r="F17" s="17">
        <f t="shared" si="1"/>
        <v>344</v>
      </c>
    </row>
    <row r="18" spans="1:6" ht="44.25">
      <c r="A18" s="12">
        <v>10</v>
      </c>
      <c r="B18" s="3" t="s">
        <v>40</v>
      </c>
      <c r="C18" s="15" t="s">
        <v>8</v>
      </c>
      <c r="D18" s="12">
        <v>6</v>
      </c>
      <c r="E18" s="5">
        <v>654</v>
      </c>
      <c r="F18" s="17">
        <f t="shared" si="1"/>
        <v>3924</v>
      </c>
    </row>
    <row r="19" spans="1:6" ht="94.5" customHeight="1">
      <c r="A19" s="6">
        <v>11</v>
      </c>
      <c r="B19" s="3" t="s">
        <v>41</v>
      </c>
      <c r="C19" s="15" t="s">
        <v>8</v>
      </c>
      <c r="D19" s="12">
        <v>1</v>
      </c>
      <c r="E19" s="5">
        <v>3016</v>
      </c>
      <c r="F19" s="17">
        <f t="shared" si="1"/>
        <v>3016</v>
      </c>
    </row>
    <row r="20" spans="1:6" ht="61.5" customHeight="1">
      <c r="A20" s="12">
        <v>12</v>
      </c>
      <c r="B20" s="4" t="s">
        <v>42</v>
      </c>
      <c r="C20" s="15" t="s">
        <v>8</v>
      </c>
      <c r="D20" s="12">
        <v>3</v>
      </c>
      <c r="E20" s="5">
        <v>1863</v>
      </c>
      <c r="F20" s="17">
        <f t="shared" si="1"/>
        <v>5589</v>
      </c>
    </row>
    <row r="21" spans="1:6" ht="80.25" customHeight="1">
      <c r="A21" s="6">
        <v>13</v>
      </c>
      <c r="B21" s="13" t="s">
        <v>33</v>
      </c>
      <c r="C21" s="19" t="s">
        <v>8</v>
      </c>
      <c r="D21" s="21">
        <v>3</v>
      </c>
      <c r="E21" s="20">
        <v>247</v>
      </c>
      <c r="F21" s="17">
        <f t="shared" si="1"/>
        <v>741</v>
      </c>
    </row>
    <row r="22" spans="1:6" ht="60">
      <c r="A22" s="12">
        <v>14</v>
      </c>
      <c r="B22" s="13" t="s">
        <v>34</v>
      </c>
      <c r="C22" s="19" t="s">
        <v>8</v>
      </c>
      <c r="D22" s="21">
        <v>3</v>
      </c>
      <c r="E22" s="20">
        <v>82</v>
      </c>
      <c r="F22" s="17">
        <f t="shared" si="1"/>
        <v>246</v>
      </c>
    </row>
    <row r="23" spans="1:6" ht="45">
      <c r="A23" s="6">
        <v>15</v>
      </c>
      <c r="B23" s="4" t="s">
        <v>28</v>
      </c>
      <c r="C23" s="15" t="s">
        <v>29</v>
      </c>
      <c r="D23" s="12">
        <v>1</v>
      </c>
      <c r="E23" s="16">
        <v>2283</v>
      </c>
      <c r="F23" s="17">
        <f t="shared" si="1"/>
        <v>2283</v>
      </c>
    </row>
    <row r="24" spans="1:6" ht="32.25" customHeight="1">
      <c r="A24" s="12">
        <v>16</v>
      </c>
      <c r="B24" s="4" t="s">
        <v>30</v>
      </c>
      <c r="C24" s="15" t="s">
        <v>29</v>
      </c>
      <c r="D24" s="12">
        <v>1</v>
      </c>
      <c r="E24" s="16">
        <v>66</v>
      </c>
      <c r="F24" s="17">
        <f t="shared" si="1"/>
        <v>66</v>
      </c>
    </row>
    <row r="25" spans="1:6" ht="105">
      <c r="A25" s="6">
        <v>17</v>
      </c>
      <c r="B25" s="4" t="s">
        <v>31</v>
      </c>
      <c r="C25" s="15" t="s">
        <v>29</v>
      </c>
      <c r="D25" s="12">
        <v>2</v>
      </c>
      <c r="E25" s="16">
        <v>201</v>
      </c>
      <c r="F25" s="17">
        <f t="shared" si="1"/>
        <v>402</v>
      </c>
    </row>
    <row r="26" spans="1:6" ht="103.5">
      <c r="A26" s="12">
        <v>18</v>
      </c>
      <c r="B26" s="4" t="s">
        <v>43</v>
      </c>
      <c r="C26" s="15" t="s">
        <v>8</v>
      </c>
      <c r="D26" s="12">
        <v>1</v>
      </c>
      <c r="E26" s="16">
        <v>784</v>
      </c>
      <c r="F26" s="17">
        <f t="shared" si="1"/>
        <v>784</v>
      </c>
    </row>
    <row r="27" spans="1:6" ht="75">
      <c r="A27" s="6">
        <v>19</v>
      </c>
      <c r="B27" s="4" t="s">
        <v>20</v>
      </c>
      <c r="C27" s="15" t="s">
        <v>8</v>
      </c>
      <c r="D27" s="12">
        <v>1</v>
      </c>
      <c r="E27" s="16">
        <v>7920</v>
      </c>
      <c r="F27" s="17">
        <f t="shared" si="1"/>
        <v>7920</v>
      </c>
    </row>
    <row r="28" spans="1:6" ht="30">
      <c r="A28" s="12">
        <v>20</v>
      </c>
      <c r="B28" s="4" t="s">
        <v>10</v>
      </c>
      <c r="C28" s="15" t="s">
        <v>8</v>
      </c>
      <c r="D28" s="12">
        <v>1</v>
      </c>
      <c r="E28" s="16">
        <v>450</v>
      </c>
      <c r="F28" s="17">
        <f t="shared" si="1"/>
        <v>450</v>
      </c>
    </row>
    <row r="29" spans="1:6" ht="15" customHeight="1">
      <c r="A29" s="39"/>
      <c r="B29" s="22"/>
      <c r="C29" s="15"/>
      <c r="D29" s="36" t="s">
        <v>11</v>
      </c>
      <c r="E29" s="36"/>
      <c r="F29" s="16">
        <f>SUM(F8:F28)</f>
        <v>46970</v>
      </c>
    </row>
    <row r="30" spans="1:6" ht="18" customHeight="1">
      <c r="A30" s="39"/>
      <c r="B30" s="22"/>
      <c r="C30" s="15"/>
      <c r="D30" s="36" t="s">
        <v>12</v>
      </c>
      <c r="E30" s="36"/>
      <c r="F30" s="16">
        <f>F29*18%</f>
        <v>8454.6</v>
      </c>
    </row>
    <row r="31" spans="1:6" ht="22.5" customHeight="1">
      <c r="A31" s="39"/>
      <c r="B31" s="22"/>
      <c r="C31" s="15"/>
      <c r="D31" s="36" t="s">
        <v>13</v>
      </c>
      <c r="E31" s="36"/>
      <c r="F31" s="16">
        <f>F29+F30</f>
        <v>55424.6</v>
      </c>
    </row>
    <row r="32" spans="1:6" ht="18.75" customHeight="1">
      <c r="A32" s="39"/>
      <c r="B32" s="23"/>
      <c r="C32" s="15"/>
      <c r="D32" s="40" t="s">
        <v>14</v>
      </c>
      <c r="E32" s="40"/>
      <c r="F32" s="16">
        <f>F31*1%</f>
        <v>554.24599999999998</v>
      </c>
    </row>
    <row r="33" spans="1:6" ht="19.5" customHeight="1">
      <c r="A33" s="39"/>
      <c r="B33" s="23"/>
      <c r="C33" s="15"/>
      <c r="D33" s="40" t="s">
        <v>15</v>
      </c>
      <c r="E33" s="40"/>
      <c r="F33" s="16">
        <f>F31+F32</f>
        <v>55978.845999999998</v>
      </c>
    </row>
    <row r="34" spans="1:6" ht="21" customHeight="1">
      <c r="A34" s="39"/>
      <c r="B34" s="4" t="s">
        <v>16</v>
      </c>
      <c r="C34" s="15"/>
      <c r="D34" s="40" t="s">
        <v>17</v>
      </c>
      <c r="E34" s="40"/>
      <c r="F34" s="16">
        <f>F33*3%</f>
        <v>1679.36538</v>
      </c>
    </row>
    <row r="35" spans="1:6" ht="15.75" customHeight="1">
      <c r="A35" s="39"/>
      <c r="B35" s="4" t="s">
        <v>18</v>
      </c>
      <c r="C35" s="15"/>
      <c r="D35" s="41" t="s">
        <v>11</v>
      </c>
      <c r="E35" s="41"/>
      <c r="F35" s="16">
        <f>F33+F34</f>
        <v>57658.211380000001</v>
      </c>
    </row>
    <row r="36" spans="1:6" ht="21" customHeight="1">
      <c r="A36" s="39"/>
      <c r="B36" s="4"/>
      <c r="C36" s="15"/>
      <c r="D36" s="41" t="s">
        <v>25</v>
      </c>
      <c r="E36" s="41"/>
      <c r="F36" s="10">
        <v>57658</v>
      </c>
    </row>
    <row r="37" spans="1:6" ht="23.25" customHeight="1">
      <c r="A37" s="39"/>
      <c r="B37" s="42" t="s">
        <v>26</v>
      </c>
      <c r="C37" s="42"/>
      <c r="D37" s="42"/>
      <c r="E37" s="42"/>
      <c r="F37" s="42"/>
    </row>
    <row r="38" spans="1:6" ht="7.5" customHeight="1">
      <c r="C38" s="1"/>
      <c r="D38" s="1"/>
      <c r="E38" s="1"/>
      <c r="F38" s="1"/>
    </row>
    <row r="39" spans="1:6" ht="34.5" customHeight="1">
      <c r="C39" s="1"/>
      <c r="D39" s="1"/>
      <c r="E39" s="1"/>
      <c r="F39" s="1"/>
    </row>
  </sheetData>
  <mergeCells count="19">
    <mergeCell ref="A29:A37"/>
    <mergeCell ref="D29:E29"/>
    <mergeCell ref="D30:E30"/>
    <mergeCell ref="D31:E31"/>
    <mergeCell ref="D32:E32"/>
    <mergeCell ref="D33:E33"/>
    <mergeCell ref="D34:E34"/>
    <mergeCell ref="D35:E35"/>
    <mergeCell ref="D36:E36"/>
    <mergeCell ref="B37:F37"/>
    <mergeCell ref="A1:F2"/>
    <mergeCell ref="A3:F4"/>
    <mergeCell ref="A5:F5"/>
    <mergeCell ref="A6:F6"/>
    <mergeCell ref="A8:A9"/>
    <mergeCell ref="C8:C9"/>
    <mergeCell ref="D8:D9"/>
    <mergeCell ref="E8:E9"/>
    <mergeCell ref="F8:F9"/>
  </mergeCells>
  <hyperlinks>
    <hyperlink ref="D34" r:id="rId1"/>
    <hyperlink ref="D32" r:id="rId2"/>
  </hyperlinks>
  <pageMargins left="0.39370078740157499" right="0.196850393700787" top="0" bottom="0" header="0.31496062992126" footer="0.31496062992126"/>
  <pageSetup paperSize="9" scale="84"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electric</dc:creator>
  <cp:lastModifiedBy>user</cp:lastModifiedBy>
  <cp:lastPrinted>2025-04-28T08:25:47Z</cp:lastPrinted>
  <dcterms:created xsi:type="dcterms:W3CDTF">2006-09-16T00:00:00Z</dcterms:created>
  <dcterms:modified xsi:type="dcterms:W3CDTF">2025-08-12T07:48:35Z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1FA5F3D82B5E4282B4567DC2B59F0023</vt:lpwstr>
  </property>
  <property fmtid="{D5CDD505-2E9C-101B-9397-08002B2CF9AE}" pid="3" name="KSOProductBuildVer">
    <vt:lpwstr>1033-12.2.0.13306</vt:lpwstr>
  </property>
</Properties>
</file>