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6" i="1"/>
  <c r="F28" i="1"/>
  <c r="F24" i="1"/>
  <c r="F22" i="1"/>
  <c r="F21" i="1"/>
  <c r="F19" i="1"/>
  <c r="F18" i="1"/>
  <c r="F16" i="1"/>
  <c r="F15" i="1"/>
  <c r="F14" i="1"/>
  <c r="F13" i="1"/>
  <c r="F12" i="1"/>
  <c r="F11" i="1"/>
  <c r="F10" i="1"/>
  <c r="F9" i="1"/>
  <c r="F7" i="1"/>
  <c r="F6" i="1"/>
  <c r="G29" i="1" l="1"/>
  <c r="G30" i="1" l="1"/>
  <c r="G31" i="1" s="1"/>
  <c r="G32" i="1" l="1"/>
  <c r="G33" i="1"/>
  <c r="G34" i="1"/>
  <c r="G35" i="1" l="1"/>
  <c r="G36" i="1" s="1"/>
</calcChain>
</file>

<file path=xl/sharedStrings.xml><?xml version="1.0" encoding="utf-8"?>
<sst xmlns="http://schemas.openxmlformats.org/spreadsheetml/2006/main" count="88" uniqueCount="71">
  <si>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</si>
  <si>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</si>
  <si>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</si>
  <si>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</si>
  <si>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</si>
  <si>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</si>
  <si>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</si>
  <si>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</si>
  <si>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</si>
  <si>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</si>
  <si>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</si>
  <si>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</si>
  <si>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</si>
  <si>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</si>
  <si>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</si>
  <si>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</si>
  <si>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</si>
  <si>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</si>
  <si>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</si>
  <si>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</si>
  <si>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</si>
  <si>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</si>
  <si>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</si>
  <si>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</si>
  <si>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</si>
  <si>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</si>
  <si>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</si>
  <si>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</si>
  <si>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</si>
  <si>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</si>
  <si>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</si>
  <si>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</si>
  <si>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</si>
  <si>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</si>
  <si>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</si>
  <si>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</si>
  <si>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</si>
  <si>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</si>
  <si>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</si>
  <si>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</si>
  <si>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r>
      <t xml:space="preserve">Fixing only louver shutter/cowl on wall with necy. bolts &amp; nuts 
(6 mm dia x 62 mm long) For 22.5 cm(9") Exhaust fan      </t>
    </r>
    <r>
      <rPr>
        <b/>
        <sz val="11"/>
        <color theme="1"/>
        <rFont val="Calibri"/>
        <family val="2"/>
        <scheme val="minor"/>
      </rPr>
      <t/>
    </r>
  </si>
  <si>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</si>
  <si>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</si>
  <si>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</si>
  <si>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</si>
  <si>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Fixing only Ceiling Fan</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</si>
  <si>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</si>
  <si>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</si>
  <si>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</si>
  <si>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</si>
  <si>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</si>
  <si>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</si>
  <si>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</si>
  <si>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</si>
  <si>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</si>
  <si>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</si>
  <si>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</si>
  <si>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</si>
  <si>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</si>
  <si>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</si>
  <si>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</si>
  <si>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</si>
  <si>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</si>
  <si>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</si>
  <si>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</si>
  <si>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</si>
  <si>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</si>
  <si>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</si>
  <si>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</si>
  <si>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</si>
  <si>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rPr>
        <b/>
        <u/>
        <sz val="12"/>
        <rFont val="Times New Roman"/>
        <family val="1"/>
      </rPr>
      <t>Name of Work</t>
    </r>
    <r>
      <rPr>
        <b/>
        <sz val="12"/>
        <rFont val="Times New Roman"/>
        <family val="1"/>
      </rPr>
      <t xml:space="preserve"> : ESTIMATE FOR ELECTRICAL WORK OF 2 SEATED Public Toilet beside SBI ward no-33 (Unit-2) Under Siliguri Municipal Corporation OF WEST BENGAL (MODEL NO -F)</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</si>
</sst>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18">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2">
    <xf numFmtId="0" fontId="0" fillId="0" borderId="0" xfId="0"/>
    <xf numFmtId="0" fontId="4" fillId="0" borderId="0" xfId="1"/>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wrapText="1"/>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2" fontId="6" fillId="0" borderId="5" xfId="2" applyNumberFormat="1" applyFont="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164" fontId="11" fillId="0" borderId="5" xfId="0" applyNumberFormat="1" applyFont="1" applyFill="1" applyBorder="1" applyAlignment="1">
      <alignment horizontal="center" vertical="center" wrapText="1"/>
    </xf>
    <xf numFmtId="2" fontId="16" fillId="0" borderId="5" xfId="0" applyNumberFormat="1" applyFont="1" applyFill="1" applyBorder="1" applyAlignment="1">
      <alignment horizontal="center" vertical="center" wrapText="1"/>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abSelected="1" workbookViewId="0">
      <selection activeCell="J6" sqref="J6"/>
    </sheetView>
  </sheetViews>
  <sheetFormatPr defaultRowHeight="12.75"/>
  <cols>
    <col min="1" max="1" width="6.5703125" style="1" bestFit="1" customWidth="1"/>
    <col min="2" max="2" width="18.5703125" style="1" customWidth="1"/>
    <col min="3" max="3" width="59.7109375" style="1" customWidth="1"/>
    <col min="4" max="4" width="8.5703125" style="1" customWidth="1"/>
    <col min="5" max="5" width="6.85546875" style="1" bestFit="1" customWidth="1"/>
    <col min="6" max="6" width="13.140625" style="1" customWidth="1"/>
    <col min="7" max="7" width="13.28515625" style="1" bestFit="1" customWidth="1"/>
    <col min="8" max="16384" width="9.140625" style="1"/>
  </cols>
  <sheetData>
    <row r="1" spans="1:7" ht="20.25">
      <c r="A1" s="35" t="s">
        <v>0</v>
      </c>
      <c r="B1" s="35"/>
      <c r="C1" s="35"/>
      <c r="D1" s="35"/>
      <c r="E1" s="35"/>
      <c r="F1" s="35"/>
      <c r="G1" s="35"/>
    </row>
    <row r="2" spans="1:7" ht="15.75">
      <c r="A2" s="36" t="s">
        <v>1</v>
      </c>
      <c r="B2" s="36"/>
      <c r="C2" s="36"/>
      <c r="D2" s="36"/>
      <c r="E2" s="36"/>
      <c r="F2" s="36"/>
      <c r="G2" s="36"/>
    </row>
    <row r="3" spans="1:7" ht="15">
      <c r="A3" s="37" t="s">
        <v>2</v>
      </c>
      <c r="B3" s="37"/>
      <c r="C3" s="37"/>
      <c r="D3" s="37"/>
      <c r="E3" s="37"/>
      <c r="F3" s="37"/>
      <c r="G3" s="37"/>
    </row>
    <row r="4" spans="1:7" ht="48" customHeight="1">
      <c r="A4" s="38" t="s">
        <v>70</v>
      </c>
      <c r="B4" s="39"/>
      <c r="C4" s="39"/>
      <c r="D4" s="39"/>
      <c r="E4" s="39"/>
      <c r="F4" s="39"/>
      <c r="G4" s="40"/>
    </row>
    <row r="5" spans="1:7" ht="31.5">
      <c r="A5" s="2" t="s">
        <v>3</v>
      </c>
      <c r="B5" s="2" t="s">
        <v>4</v>
      </c>
      <c r="C5" s="3" t="s">
        <v>5</v>
      </c>
      <c r="D5" s="3" t="s">
        <v>6</v>
      </c>
      <c r="E5" s="3" t="s">
        <v>7</v>
      </c>
      <c r="F5" s="2" t="s">
        <v>8</v>
      </c>
      <c r="G5" s="4" t="s">
        <v>9</v>
      </c>
    </row>
    <row r="6" spans="1:7" ht="189">
      <c r="A6" s="5">
        <v>1</v>
      </c>
      <c r="B6" s="6" t="s">
        <v>10</v>
      </c>
      <c r="C6" s="7" t="s">
        <v>11</v>
      </c>
      <c r="D6" s="8">
        <v>12</v>
      </c>
      <c r="E6" s="6" t="s">
        <v>12</v>
      </c>
      <c r="F6" s="5">
        <f>612*1.07</f>
        <v>654.84</v>
      </c>
      <c r="G6" s="9">
        <f>D6*F6</f>
        <v>7858.08</v>
      </c>
    </row>
    <row r="7" spans="1:7" ht="157.5">
      <c r="A7" s="5">
        <v>2</v>
      </c>
      <c r="B7" s="6" t="s">
        <v>13</v>
      </c>
      <c r="C7" s="7" t="s">
        <v>14</v>
      </c>
      <c r="D7" s="8">
        <v>2</v>
      </c>
      <c r="E7" s="6" t="s">
        <v>12</v>
      </c>
      <c r="F7" s="5">
        <f>67*1.07</f>
        <v>71.69</v>
      </c>
      <c r="G7" s="9">
        <f t="shared" ref="G7:G28" si="0">D7*F7</f>
        <v>143.38</v>
      </c>
    </row>
    <row r="8" spans="1:7" ht="47.25">
      <c r="A8" s="5">
        <v>3</v>
      </c>
      <c r="B8" s="6" t="s">
        <v>15</v>
      </c>
      <c r="C8" s="7" t="s">
        <v>16</v>
      </c>
      <c r="D8" s="8">
        <v>1</v>
      </c>
      <c r="E8" s="10" t="s">
        <v>17</v>
      </c>
      <c r="F8" s="11">
        <v>5942</v>
      </c>
      <c r="G8" s="9">
        <f t="shared" si="0"/>
        <v>5942</v>
      </c>
    </row>
    <row r="9" spans="1:7" ht="77.25">
      <c r="A9" s="5">
        <v>4</v>
      </c>
      <c r="B9" s="6" t="s">
        <v>18</v>
      </c>
      <c r="C9" s="7" t="s">
        <v>19</v>
      </c>
      <c r="D9" s="8">
        <v>12</v>
      </c>
      <c r="E9" s="12" t="s">
        <v>20</v>
      </c>
      <c r="F9" s="13">
        <f>119*1.07</f>
        <v>127.33000000000001</v>
      </c>
      <c r="G9" s="9">
        <f t="shared" si="0"/>
        <v>1527.96</v>
      </c>
    </row>
    <row r="10" spans="1:7" ht="93">
      <c r="A10" s="5">
        <v>5</v>
      </c>
      <c r="B10" s="6" t="s">
        <v>21</v>
      </c>
      <c r="C10" s="7" t="s">
        <v>22</v>
      </c>
      <c r="D10" s="8">
        <v>1</v>
      </c>
      <c r="E10" s="12" t="s">
        <v>17</v>
      </c>
      <c r="F10" s="5">
        <f>935*1.07</f>
        <v>1000.45</v>
      </c>
      <c r="G10" s="9">
        <f t="shared" si="0"/>
        <v>1000.45</v>
      </c>
    </row>
    <row r="11" spans="1:7" ht="47.25">
      <c r="A11" s="5">
        <v>6</v>
      </c>
      <c r="B11" s="6" t="s">
        <v>23</v>
      </c>
      <c r="C11" s="7" t="s">
        <v>24</v>
      </c>
      <c r="D11" s="8">
        <v>4</v>
      </c>
      <c r="E11" s="12" t="s">
        <v>17</v>
      </c>
      <c r="F11" s="14">
        <f>168*1.07</f>
        <v>179.76000000000002</v>
      </c>
      <c r="G11" s="9">
        <f t="shared" si="0"/>
        <v>719.04000000000008</v>
      </c>
    </row>
    <row r="12" spans="1:7" ht="63">
      <c r="A12" s="5">
        <v>7</v>
      </c>
      <c r="B12" s="6" t="s">
        <v>25</v>
      </c>
      <c r="C12" s="7" t="s">
        <v>26</v>
      </c>
      <c r="D12" s="8">
        <v>1</v>
      </c>
      <c r="E12" s="15" t="s">
        <v>17</v>
      </c>
      <c r="F12" s="14">
        <f>208*1.07</f>
        <v>222.56</v>
      </c>
      <c r="G12" s="9">
        <f t="shared" si="0"/>
        <v>222.56</v>
      </c>
    </row>
    <row r="13" spans="1:7" ht="47.25">
      <c r="A13" s="5">
        <v>8</v>
      </c>
      <c r="B13" s="6" t="s">
        <v>27</v>
      </c>
      <c r="C13" s="7" t="s">
        <v>28</v>
      </c>
      <c r="D13" s="8">
        <v>3</v>
      </c>
      <c r="E13" s="12" t="s">
        <v>17</v>
      </c>
      <c r="F13" s="13">
        <f>451*1.03</f>
        <v>464.53000000000003</v>
      </c>
      <c r="G13" s="9">
        <f t="shared" si="0"/>
        <v>1393.5900000000001</v>
      </c>
    </row>
    <row r="14" spans="1:7" ht="47.25">
      <c r="A14" s="5">
        <v>9</v>
      </c>
      <c r="B14" s="6" t="s">
        <v>29</v>
      </c>
      <c r="C14" s="7" t="s">
        <v>30</v>
      </c>
      <c r="D14" s="8">
        <v>3</v>
      </c>
      <c r="E14" s="12" t="s">
        <v>17</v>
      </c>
      <c r="F14" s="13">
        <f>86*1.07</f>
        <v>92.02000000000001</v>
      </c>
      <c r="G14" s="9">
        <f t="shared" si="0"/>
        <v>276.06000000000006</v>
      </c>
    </row>
    <row r="15" spans="1:7" ht="63">
      <c r="A15" s="5">
        <v>10</v>
      </c>
      <c r="B15" s="6" t="s">
        <v>31</v>
      </c>
      <c r="C15" s="7" t="s">
        <v>32</v>
      </c>
      <c r="D15" s="8">
        <v>3</v>
      </c>
      <c r="E15" s="16" t="s">
        <v>17</v>
      </c>
      <c r="F15" s="14">
        <f>579*1.07+75</f>
        <v>694.53000000000009</v>
      </c>
      <c r="G15" s="9">
        <f t="shared" si="0"/>
        <v>2083.59</v>
      </c>
    </row>
    <row r="16" spans="1:7" ht="110.25">
      <c r="A16" s="5">
        <v>11</v>
      </c>
      <c r="B16" s="6" t="s">
        <v>33</v>
      </c>
      <c r="C16" s="7" t="s">
        <v>34</v>
      </c>
      <c r="D16" s="8">
        <v>1</v>
      </c>
      <c r="E16" s="12" t="s">
        <v>17</v>
      </c>
      <c r="F16" s="14">
        <f>3016*1.03</f>
        <v>3106.48</v>
      </c>
      <c r="G16" s="9">
        <f t="shared" si="0"/>
        <v>3106.48</v>
      </c>
    </row>
    <row r="17" spans="1:7" ht="47.25">
      <c r="A17" s="5">
        <v>12</v>
      </c>
      <c r="B17" s="6" t="s">
        <v>35</v>
      </c>
      <c r="C17" s="7" t="s">
        <v>36</v>
      </c>
      <c r="D17" s="8">
        <v>3</v>
      </c>
      <c r="E17" s="16" t="s">
        <v>17</v>
      </c>
      <c r="F17" s="14">
        <v>1863</v>
      </c>
      <c r="G17" s="9">
        <f t="shared" si="0"/>
        <v>5589</v>
      </c>
    </row>
    <row r="18" spans="1:7" ht="78.75">
      <c r="A18" s="5">
        <v>13</v>
      </c>
      <c r="B18" s="17" t="s">
        <v>37</v>
      </c>
      <c r="C18" s="7" t="s">
        <v>38</v>
      </c>
      <c r="D18" s="8">
        <v>3</v>
      </c>
      <c r="E18" s="18" t="s">
        <v>17</v>
      </c>
      <c r="F18" s="19">
        <f>247*1.07</f>
        <v>264.29000000000002</v>
      </c>
      <c r="G18" s="9">
        <f t="shared" si="0"/>
        <v>792.87000000000012</v>
      </c>
    </row>
    <row r="19" spans="1:7" ht="47.25">
      <c r="A19" s="5">
        <v>14</v>
      </c>
      <c r="B19" s="17" t="s">
        <v>39</v>
      </c>
      <c r="C19" s="7" t="s">
        <v>40</v>
      </c>
      <c r="D19" s="8">
        <v>3</v>
      </c>
      <c r="E19" s="18" t="s">
        <v>17</v>
      </c>
      <c r="F19" s="19">
        <f>82*1.07</f>
        <v>87.740000000000009</v>
      </c>
      <c r="G19" s="9">
        <f t="shared" si="0"/>
        <v>263.22000000000003</v>
      </c>
    </row>
    <row r="20" spans="1:7" ht="47.25">
      <c r="A20" s="5">
        <v>15</v>
      </c>
      <c r="B20" s="6" t="s">
        <v>41</v>
      </c>
      <c r="C20" s="7" t="s">
        <v>42</v>
      </c>
      <c r="D20" s="8">
        <v>1</v>
      </c>
      <c r="E20" s="12" t="s">
        <v>43</v>
      </c>
      <c r="F20" s="13">
        <v>2283</v>
      </c>
      <c r="G20" s="9">
        <f t="shared" si="0"/>
        <v>2283</v>
      </c>
    </row>
    <row r="21" spans="1:7" ht="31.5">
      <c r="A21" s="5">
        <v>16</v>
      </c>
      <c r="B21" s="6" t="s">
        <v>44</v>
      </c>
      <c r="C21" s="7" t="s">
        <v>45</v>
      </c>
      <c r="D21" s="8">
        <v>1</v>
      </c>
      <c r="E21" s="12" t="s">
        <v>43</v>
      </c>
      <c r="F21" s="13">
        <f>66*1.07</f>
        <v>70.62</v>
      </c>
      <c r="G21" s="9">
        <f t="shared" si="0"/>
        <v>70.62</v>
      </c>
    </row>
    <row r="22" spans="1:7" ht="110.25">
      <c r="A22" s="5">
        <v>17</v>
      </c>
      <c r="B22" s="6" t="s">
        <v>46</v>
      </c>
      <c r="C22" s="7" t="s">
        <v>47</v>
      </c>
      <c r="D22" s="8">
        <v>2</v>
      </c>
      <c r="E22" s="12" t="s">
        <v>43</v>
      </c>
      <c r="F22" s="13">
        <f>201*1.07</f>
        <v>215.07000000000002</v>
      </c>
      <c r="G22" s="9">
        <f t="shared" si="0"/>
        <v>430.14000000000004</v>
      </c>
    </row>
    <row r="23" spans="1:7" ht="47.25">
      <c r="A23" s="5">
        <v>18</v>
      </c>
      <c r="B23" s="17" t="s">
        <v>48</v>
      </c>
      <c r="C23" s="7" t="s">
        <v>49</v>
      </c>
      <c r="D23" s="8">
        <v>1</v>
      </c>
      <c r="E23" s="20" t="s">
        <v>43</v>
      </c>
      <c r="F23" s="21">
        <v>6377</v>
      </c>
      <c r="G23" s="9">
        <f t="shared" si="0"/>
        <v>6377</v>
      </c>
    </row>
    <row r="24" spans="1:7" ht="94.5">
      <c r="A24" s="5">
        <v>19</v>
      </c>
      <c r="B24" s="6" t="s">
        <v>50</v>
      </c>
      <c r="C24" s="7" t="s">
        <v>51</v>
      </c>
      <c r="D24" s="8">
        <v>1</v>
      </c>
      <c r="E24" s="12" t="s">
        <v>17</v>
      </c>
      <c r="F24" s="13">
        <f>784*1.07</f>
        <v>838.88</v>
      </c>
      <c r="G24" s="9">
        <f t="shared" si="0"/>
        <v>838.88</v>
      </c>
    </row>
    <row r="25" spans="1:7" ht="78.75">
      <c r="A25" s="5">
        <v>20</v>
      </c>
      <c r="B25" s="6" t="s">
        <v>52</v>
      </c>
      <c r="C25" s="7" t="s">
        <v>69</v>
      </c>
      <c r="D25" s="8">
        <v>30</v>
      </c>
      <c r="E25" s="22" t="s">
        <v>53</v>
      </c>
      <c r="F25" s="13">
        <v>495</v>
      </c>
      <c r="G25" s="9">
        <f t="shared" si="0"/>
        <v>14850</v>
      </c>
    </row>
    <row r="26" spans="1:7" ht="31.5">
      <c r="A26" s="5">
        <v>21</v>
      </c>
      <c r="B26" s="23" t="s">
        <v>54</v>
      </c>
      <c r="C26" s="7" t="s">
        <v>55</v>
      </c>
      <c r="D26" s="8">
        <v>1</v>
      </c>
      <c r="E26" s="15" t="s">
        <v>17</v>
      </c>
      <c r="F26" s="24">
        <v>450</v>
      </c>
      <c r="G26" s="9">
        <f t="shared" si="0"/>
        <v>450</v>
      </c>
    </row>
    <row r="27" spans="1:7" ht="283.5">
      <c r="A27" s="5">
        <v>22</v>
      </c>
      <c r="B27" s="23" t="s">
        <v>56</v>
      </c>
      <c r="C27" s="7" t="s">
        <v>57</v>
      </c>
      <c r="D27" s="25">
        <v>1.1599999999999999E-2</v>
      </c>
      <c r="E27" s="15" t="s">
        <v>58</v>
      </c>
      <c r="F27" s="24">
        <v>74571</v>
      </c>
      <c r="G27" s="9">
        <f t="shared" si="0"/>
        <v>865.02359999999999</v>
      </c>
    </row>
    <row r="28" spans="1:7" ht="47.25">
      <c r="A28" s="5">
        <v>23</v>
      </c>
      <c r="B28" s="23" t="s">
        <v>59</v>
      </c>
      <c r="C28" s="7" t="s">
        <v>60</v>
      </c>
      <c r="D28" s="8">
        <v>1</v>
      </c>
      <c r="E28" s="15" t="s">
        <v>17</v>
      </c>
      <c r="F28" s="24">
        <f>174.94/1.18</f>
        <v>148.25423728813561</v>
      </c>
      <c r="G28" s="9">
        <f t="shared" si="0"/>
        <v>148.25423728813561</v>
      </c>
    </row>
    <row r="29" spans="1:7" customFormat="1" ht="15.75">
      <c r="A29" s="41"/>
      <c r="B29" s="26"/>
      <c r="C29" s="32" t="s">
        <v>61</v>
      </c>
      <c r="D29" s="33"/>
      <c r="E29" s="33"/>
      <c r="F29" s="34"/>
      <c r="G29" s="27">
        <f>SUM(G6:G28)</f>
        <v>57231.197837288135</v>
      </c>
    </row>
    <row r="30" spans="1:7" customFormat="1" ht="15">
      <c r="A30" s="41"/>
      <c r="B30" s="28"/>
      <c r="C30" s="29" t="s">
        <v>62</v>
      </c>
      <c r="D30" s="30"/>
      <c r="E30" s="30"/>
      <c r="F30" s="31"/>
      <c r="G30" s="27">
        <f>G29*18%</f>
        <v>10301.615610711864</v>
      </c>
    </row>
    <row r="31" spans="1:7" customFormat="1" ht="15">
      <c r="A31" s="41"/>
      <c r="B31" s="29" t="s">
        <v>63</v>
      </c>
      <c r="C31" s="30"/>
      <c r="D31" s="30"/>
      <c r="E31" s="30"/>
      <c r="F31" s="31"/>
      <c r="G31" s="27">
        <f>G29+G30</f>
        <v>67532.813448000001</v>
      </c>
    </row>
    <row r="32" spans="1:7" customFormat="1" ht="15">
      <c r="A32" s="41"/>
      <c r="B32" s="28"/>
      <c r="C32" s="29" t="s">
        <v>64</v>
      </c>
      <c r="D32" s="30"/>
      <c r="E32" s="30"/>
      <c r="F32" s="31"/>
      <c r="G32" s="27">
        <f>G31*1%</f>
        <v>675.32813448000002</v>
      </c>
    </row>
    <row r="33" spans="1:7" customFormat="1" ht="15">
      <c r="A33" s="41"/>
      <c r="B33" s="28"/>
      <c r="C33" s="29" t="s">
        <v>65</v>
      </c>
      <c r="D33" s="30"/>
      <c r="E33" s="30"/>
      <c r="F33" s="31"/>
      <c r="G33" s="27">
        <f>G31+G32</f>
        <v>68208.141582480006</v>
      </c>
    </row>
    <row r="34" spans="1:7" customFormat="1" ht="15">
      <c r="A34" s="41"/>
      <c r="B34" s="28"/>
      <c r="C34" s="29" t="s">
        <v>66</v>
      </c>
      <c r="D34" s="30"/>
      <c r="E34" s="30"/>
      <c r="F34" s="31"/>
      <c r="G34" s="27">
        <f>G31*3%</f>
        <v>2025.9844034400001</v>
      </c>
    </row>
    <row r="35" spans="1:7" customFormat="1" ht="15.75">
      <c r="A35" s="41"/>
      <c r="B35" s="28"/>
      <c r="C35" s="32" t="s">
        <v>67</v>
      </c>
      <c r="D35" s="33"/>
      <c r="E35" s="33"/>
      <c r="F35" s="34"/>
      <c r="G35" s="27">
        <f>G33+G34</f>
        <v>70234.125985920007</v>
      </c>
    </row>
    <row r="36" spans="1:7" customFormat="1" ht="15.75">
      <c r="A36" s="41"/>
      <c r="B36" s="26"/>
      <c r="C36" s="32" t="s">
        <v>68</v>
      </c>
      <c r="D36" s="33"/>
      <c r="E36" s="33"/>
      <c r="F36" s="34"/>
      <c r="G36" s="27">
        <f>ROUND(G35,0.5)</f>
        <v>70234</v>
      </c>
    </row>
  </sheetData>
  <mergeCells count="13">
    <mergeCell ref="C34:F34"/>
    <mergeCell ref="C35:F35"/>
    <mergeCell ref="C36:F36"/>
    <mergeCell ref="A1:G1"/>
    <mergeCell ref="A2:G2"/>
    <mergeCell ref="A3:G3"/>
    <mergeCell ref="A4:G4"/>
    <mergeCell ref="A29:A36"/>
    <mergeCell ref="C29:F29"/>
    <mergeCell ref="C30:F30"/>
    <mergeCell ref="B31:F31"/>
    <mergeCell ref="C32:F32"/>
    <mergeCell ref="C33:F33"/>
  </mergeCells>
  <dataValidations count="1">
    <dataValidation type="decimal" allowBlank="1" showInputMessage="1" showErrorMessage="1" errorTitle="Invalid Entry" error="Only Numeric Values are allowed. " promptTitle="Quantity" prompt="Please enter the Quantity for this item. " sqref="D13 D24">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2025-07-12T08:50:17Z</dcterms:modified>
</cp:coreProperties>
</file>